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Atletiek Maastricht\Trainerscoördinator\Trainingsschemas\"/>
    </mc:Choice>
  </mc:AlternateContent>
  <xr:revisionPtr revIDLastSave="0" documentId="13_ncr:1_{3F004201-0850-48DC-B850-D65B54677619}" xr6:coauthVersionLast="47" xr6:coauthVersionMax="47" xr10:uidLastSave="{00000000-0000-0000-0000-000000000000}"/>
  <bookViews>
    <workbookView xWindow="-120" yWindow="-120" windowWidth="29040" windowHeight="15960" xr2:uid="{00000000-000D-0000-FFFF-FFFF00000000}"/>
  </bookViews>
  <sheets>
    <sheet name="Schema" sheetId="1" r:id="rId1"/>
    <sheet name="Intensiteit snelheid" sheetId="3" r:id="rId2"/>
    <sheet name="Rekenschema" sheetId="4" r:id="rId3"/>
  </sheets>
  <calcPr calcId="181029" concurrentCalc="0"/>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1" l="1"/>
  <c r="I2" i="1"/>
  <c r="J2" i="1"/>
  <c r="D11" i="1"/>
  <c r="E11" i="1"/>
  <c r="I11" i="1"/>
  <c r="J11" i="1"/>
  <c r="D20" i="1"/>
  <c r="E20" i="1"/>
  <c r="I20" i="1"/>
  <c r="J20" i="1"/>
  <c r="D29" i="1"/>
  <c r="E29" i="1"/>
  <c r="I29" i="1"/>
  <c r="J29" i="1"/>
  <c r="D38" i="1"/>
  <c r="E38" i="1"/>
  <c r="I38" i="1"/>
  <c r="J38" i="1"/>
  <c r="D47" i="1"/>
  <c r="E47" i="1"/>
  <c r="I47" i="1"/>
  <c r="J47" i="1"/>
  <c r="B47" i="1"/>
  <c r="G47" i="1"/>
  <c r="B38" i="1"/>
  <c r="G38" i="1"/>
  <c r="G2" i="1"/>
  <c r="B11" i="1"/>
  <c r="G11" i="1"/>
  <c r="B20" i="1"/>
  <c r="G20" i="1"/>
  <c r="B29" i="1"/>
  <c r="G29" i="1"/>
  <c r="C9" i="4"/>
  <c r="C45" i="4"/>
  <c r="C44" i="4"/>
  <c r="C43" i="4"/>
  <c r="C42" i="4"/>
  <c r="C41" i="4"/>
  <c r="C40" i="4"/>
  <c r="C35" i="4"/>
  <c r="C34" i="4"/>
  <c r="C33" i="4"/>
  <c r="C32" i="4"/>
  <c r="C31" i="4"/>
  <c r="C30" i="4"/>
  <c r="C29" i="4"/>
  <c r="C28" i="4"/>
  <c r="C27" i="4"/>
  <c r="C26" i="4"/>
  <c r="C22" i="4"/>
  <c r="C21" i="4"/>
  <c r="C20" i="4"/>
  <c r="C19" i="4"/>
  <c r="C18" i="4"/>
  <c r="C17" i="4"/>
  <c r="C16" i="4"/>
  <c r="C15" i="4"/>
  <c r="C10" i="4"/>
  <c r="C8" i="4"/>
  <c r="C7" i="4"/>
  <c r="C6" i="4"/>
  <c r="C5" i="4"/>
  <c r="C4" i="4"/>
  <c r="M3" i="3"/>
  <c r="N3" i="3"/>
  <c r="L4" i="3"/>
  <c r="L5" i="3"/>
  <c r="M5" i="3"/>
  <c r="N5" i="3"/>
  <c r="M4" i="3"/>
  <c r="N4" i="3"/>
  <c r="L6" i="3"/>
  <c r="M6" i="3"/>
  <c r="C14" i="3"/>
  <c r="C13" i="3"/>
  <c r="C12" i="3"/>
  <c r="C11" i="3"/>
  <c r="C10" i="3"/>
  <c r="C9" i="3"/>
  <c r="C8" i="3"/>
  <c r="C7" i="3"/>
  <c r="C6" i="3"/>
  <c r="C5" i="3"/>
  <c r="C4" i="3"/>
  <c r="N6" i="3"/>
  <c r="L7" i="3"/>
  <c r="M7" i="3"/>
  <c r="E5" i="3"/>
  <c r="E7" i="3"/>
  <c r="E9" i="3"/>
  <c r="E10" i="3"/>
  <c r="E12" i="3"/>
  <c r="E14" i="3"/>
  <c r="F6" i="3"/>
  <c r="F8" i="3"/>
  <c r="F10" i="3"/>
  <c r="F12" i="3"/>
  <c r="F14" i="3"/>
  <c r="G5" i="3"/>
  <c r="G7" i="3"/>
  <c r="G9" i="3"/>
  <c r="G11" i="3"/>
  <c r="G14" i="3"/>
  <c r="H5" i="3"/>
  <c r="H9" i="3"/>
  <c r="J7" i="3"/>
  <c r="E4" i="3"/>
  <c r="E6" i="3"/>
  <c r="E8" i="3"/>
  <c r="E11" i="3"/>
  <c r="E13" i="3"/>
  <c r="F4" i="3"/>
  <c r="F5" i="3"/>
  <c r="F7" i="3"/>
  <c r="F9" i="3"/>
  <c r="F11" i="3"/>
  <c r="F13" i="3"/>
  <c r="G4" i="3"/>
  <c r="G6" i="3"/>
  <c r="G8" i="3"/>
  <c r="G10" i="3"/>
  <c r="G12" i="3"/>
  <c r="G13" i="3"/>
  <c r="H4" i="3"/>
  <c r="H6" i="3"/>
  <c r="H7" i="3"/>
  <c r="H8" i="3"/>
  <c r="H10" i="3"/>
  <c r="H11" i="3"/>
  <c r="H12" i="3"/>
  <c r="H13" i="3"/>
  <c r="H14" i="3"/>
  <c r="I4" i="3"/>
  <c r="I5" i="3"/>
  <c r="I6" i="3"/>
  <c r="I7" i="3"/>
  <c r="I8" i="3"/>
  <c r="I9" i="3"/>
  <c r="I10" i="3"/>
  <c r="I11" i="3"/>
  <c r="I12" i="3"/>
  <c r="I13" i="3"/>
  <c r="I14" i="3"/>
  <c r="J4" i="3"/>
  <c r="J5" i="3"/>
  <c r="J6" i="3"/>
  <c r="J8" i="3"/>
  <c r="J9" i="3"/>
  <c r="J10" i="3"/>
  <c r="J11" i="3"/>
  <c r="J12" i="3"/>
  <c r="J13" i="3"/>
  <c r="J14" i="3"/>
  <c r="N7" i="3"/>
  <c r="L8" i="3"/>
  <c r="M8" i="3"/>
  <c r="N8" i="3"/>
  <c r="L9" i="3"/>
  <c r="M9" i="3"/>
  <c r="N9" i="3"/>
  <c r="L10" i="3"/>
  <c r="M10" i="3"/>
  <c r="L11" i="3"/>
  <c r="M11" i="3"/>
  <c r="N10" i="3"/>
  <c r="N11" i="3"/>
  <c r="L12" i="3"/>
  <c r="M12" i="3"/>
  <c r="N12" i="3"/>
  <c r="L13" i="3"/>
  <c r="M13" i="3"/>
  <c r="N13" i="3"/>
  <c r="L14" i="3"/>
  <c r="M14" i="3"/>
  <c r="L15" i="3"/>
  <c r="M15" i="3"/>
  <c r="N14" i="3"/>
  <c r="L16" i="3"/>
  <c r="M16" i="3"/>
  <c r="N15" i="3"/>
  <c r="N16" i="3"/>
  <c r="L17" i="3"/>
  <c r="M17" i="3"/>
  <c r="N17" i="3"/>
  <c r="L18" i="3"/>
  <c r="M18" i="3"/>
  <c r="N18" i="3"/>
  <c r="L19" i="3"/>
  <c r="M19" i="3"/>
  <c r="N19" i="3"/>
  <c r="L20" i="3"/>
  <c r="M20" i="3"/>
  <c r="L21" i="3"/>
  <c r="M21" i="3"/>
  <c r="N20" i="3"/>
  <c r="N21" i="3"/>
  <c r="L22" i="3"/>
  <c r="M22" i="3"/>
  <c r="N22" i="3"/>
  <c r="L23" i="3"/>
  <c r="M23" i="3"/>
  <c r="N23" i="3"/>
  <c r="L24" i="3"/>
  <c r="M24" i="3"/>
  <c r="N24" i="3"/>
  <c r="L25" i="3"/>
  <c r="M25" i="3"/>
  <c r="N25" i="3"/>
  <c r="L26" i="3"/>
  <c r="M26" i="3"/>
  <c r="N26" i="3"/>
  <c r="L27" i="3"/>
  <c r="M27" i="3"/>
  <c r="N27" i="3"/>
  <c r="L28" i="3"/>
  <c r="M28" i="3"/>
  <c r="L29" i="3"/>
  <c r="M29" i="3"/>
  <c r="N28" i="3"/>
  <c r="N29" i="3"/>
  <c r="L30" i="3"/>
  <c r="M30" i="3"/>
  <c r="L31" i="3"/>
  <c r="M31" i="3"/>
  <c r="N30" i="3"/>
  <c r="L32" i="3"/>
  <c r="M32" i="3"/>
  <c r="N31" i="3"/>
  <c r="N32" i="3"/>
  <c r="L33" i="3"/>
  <c r="M33" i="3"/>
  <c r="N33" i="3"/>
  <c r="L34" i="3"/>
  <c r="M34" i="3"/>
  <c r="N34" i="3"/>
  <c r="L35" i="3"/>
  <c r="M35" i="3"/>
  <c r="N35" i="3"/>
  <c r="L36" i="3"/>
  <c r="M36" i="3"/>
  <c r="N36" i="3"/>
  <c r="L37" i="3"/>
  <c r="M37" i="3"/>
  <c r="N37" i="3"/>
  <c r="L38" i="3"/>
  <c r="M38" i="3"/>
  <c r="N38" i="3"/>
  <c r="L39" i="3"/>
  <c r="M39" i="3"/>
  <c r="L40" i="3"/>
  <c r="M40" i="3"/>
  <c r="N39" i="3"/>
  <c r="N40" i="3"/>
  <c r="L41" i="3"/>
  <c r="M41" i="3"/>
  <c r="N41" i="3"/>
  <c r="L42" i="3"/>
  <c r="M42" i="3"/>
  <c r="N42" i="3"/>
  <c r="L43" i="3"/>
  <c r="M43" i="3"/>
  <c r="N43" i="3"/>
  <c r="L44" i="3"/>
  <c r="M44" i="3"/>
  <c r="N44" i="3"/>
  <c r="L45" i="3"/>
  <c r="M45" i="3"/>
  <c r="N45" i="3"/>
  <c r="L46" i="3"/>
  <c r="M46" i="3"/>
  <c r="L47" i="3"/>
  <c r="M47" i="3"/>
  <c r="N46" i="3"/>
  <c r="N47" i="3"/>
  <c r="L48" i="3"/>
  <c r="M48" i="3"/>
  <c r="N48" i="3"/>
  <c r="L49" i="3"/>
  <c r="M49" i="3"/>
  <c r="N49" i="3"/>
  <c r="L50" i="3"/>
  <c r="M50" i="3"/>
  <c r="N50" i="3"/>
  <c r="L51" i="3"/>
  <c r="M51" i="3"/>
  <c r="N51" i="3"/>
  <c r="L52" i="3"/>
  <c r="M52" i="3"/>
  <c r="L53" i="3"/>
  <c r="M53" i="3"/>
  <c r="N52" i="3"/>
  <c r="N53" i="3"/>
  <c r="L54" i="3"/>
  <c r="M54" i="3"/>
  <c r="N54" i="3"/>
</calcChain>
</file>

<file path=xl/sharedStrings.xml><?xml version="1.0" encoding="utf-8"?>
<sst xmlns="http://schemas.openxmlformats.org/spreadsheetml/2006/main" count="216" uniqueCount="66">
  <si>
    <t xml:space="preserve"> </t>
  </si>
  <si>
    <t>Tempoloop</t>
  </si>
  <si>
    <t>zaterdag</t>
  </si>
  <si>
    <t>Lange duurloop</t>
  </si>
  <si>
    <t>Duurloop</t>
  </si>
  <si>
    <t>-</t>
  </si>
  <si>
    <t>Training</t>
  </si>
  <si>
    <t>Tijd (uur)</t>
  </si>
  <si>
    <t>Afstand (km)</t>
  </si>
  <si>
    <t>Snelheid (km/h)</t>
  </si>
  <si>
    <t>Berekenen snelheid (% tov PR op de 10km)</t>
  </si>
  <si>
    <t>75% (D1)</t>
  </si>
  <si>
    <t>80% (D1)</t>
  </si>
  <si>
    <t>85% (D2)</t>
  </si>
  <si>
    <t>90% (D3)</t>
  </si>
  <si>
    <t>95% (D4)</t>
  </si>
  <si>
    <t>100% (D4)</t>
  </si>
  <si>
    <t>10 km</t>
  </si>
  <si>
    <t>5 km (PR)</t>
  </si>
  <si>
    <t>Climaxloop</t>
  </si>
  <si>
    <t>Piramideloop</t>
  </si>
  <si>
    <t>Interval</t>
  </si>
  <si>
    <r>
      <t xml:space="preserve">Uitleg intensiteit zoals genoemd in het schema 
</t>
    </r>
    <r>
      <rPr>
        <sz val="12"/>
        <rFont val="Calibri"/>
        <family val="2"/>
      </rPr>
      <t xml:space="preserve">Kijk hierboven naar je PR op de 10km (1e kolom) en vervolgens naar de snelheden die daarbij horen in de kolommen E t/m K. Vertaal deze naar de intensiteit van de training (snelheid).
</t>
    </r>
    <r>
      <rPr>
        <u/>
        <sz val="12"/>
        <rFont val="Calibri"/>
        <family val="2"/>
      </rPr>
      <t>Ligt je PR boven de 1u. dan ga je gewoon uit van 1u.</t>
    </r>
    <r>
      <rPr>
        <sz val="12"/>
        <rFont val="Calibri"/>
        <family val="2"/>
      </rPr>
      <t xml:space="preserve">
</t>
    </r>
    <r>
      <rPr>
        <i/>
        <sz val="12"/>
        <color indexed="10"/>
        <rFont val="Calibri"/>
        <family val="2"/>
      </rPr>
      <t>Bv. je PR is 55:22 en de training is :  10mn. D3, 4x6mn. D4-95%, 10mn. D3</t>
    </r>
    <r>
      <rPr>
        <sz val="12"/>
        <color indexed="10"/>
        <rFont val="Calibri"/>
        <family val="2"/>
      </rPr>
      <t xml:space="preserve">
De D3 ren je dan tussen 9,6 en 10
De D4-95% ren je dan tussen 10,1 en 10,55</t>
    </r>
    <r>
      <rPr>
        <sz val="12"/>
        <rFont val="Calibri"/>
        <family val="2"/>
      </rPr>
      <t xml:space="preserve">
</t>
    </r>
    <r>
      <rPr>
        <i/>
        <sz val="12"/>
        <color indexed="30"/>
        <rFont val="Calibri"/>
        <family val="2"/>
      </rPr>
      <t xml:space="preserve">Bv. je PR is 52:31 en de training is : 50mn. D2 + 5mn. D3
</t>
    </r>
    <r>
      <rPr>
        <sz val="12"/>
        <color indexed="30"/>
        <rFont val="Calibri"/>
        <family val="2"/>
      </rPr>
      <t>De D2 ren je dan tussen 9,6 en 10
De D3 ren je dan tussen 10,1 en 10,58</t>
    </r>
    <r>
      <rPr>
        <sz val="12"/>
        <rFont val="Calibri"/>
        <family val="2"/>
      </rPr>
      <t xml:space="preserve">
De intensiteit en de daarbij behorende snelheid zijn met name van belang als je een keer alleen
traint en voor de doordeweekse trainingen, als we op de baan of een rondje in de wijk of het bos doen,
dan kan iedereen nl. zijn 'eigen' tempo rennen. 
</t>
    </r>
  </si>
  <si>
    <r>
      <rPr>
        <b/>
        <u/>
        <sz val="12"/>
        <rFont val="Calibri"/>
        <family val="2"/>
      </rPr>
      <t>De invloed van de afstand</t>
    </r>
    <r>
      <rPr>
        <sz val="12"/>
        <rFont val="Calibri"/>
        <family val="2"/>
      </rPr>
      <t xml:space="preserve">
We weten allemaal dat we bij een marathon langzamer lopen dan bij een 5 km wedstrijd, 
maar hoe zit dat eigenlijk? Hoeveel langzamer gaan we als de afstand toeneemt?
De relatie tussen snelheid en afstand is voor het eerst onderzocht door Pete Riegel. 
Hij was een werktuigbouwkundig ingenieur en marathonloper en, zoals hij het zelf formuleerde, gek op getallen. Hij vergeleek al in 1977 zijn eigen tijden op alle afstanden met de tijden van de toenmalige wereldrecords en hij kwam tot de ontdekking dat de snelheid logaritmisch afnam als functie van de afstand en dat deze relatie hetzelfde was bij zijn eigen tijden en bij de wereldrecords! Hoe werkt dat precies?
De formule van Pete Riegel is eenvoudig en luidt:
 T2=T1*(d2/d1)1,07
In deze formule is T1 de opgegeven tijd, d1 de daarbij behorende afstand, d2 is de afstand waarvoor je de tijd wilt weten, en T2 de daarbij behorende tijd. De formule zegt dus heel eenvoudig dat als de afstand 2 keer zo groot wordt, de benodigde tijd met een factor 2 1,07 = 2,0994 toeneemt. In feite neemt daarmee de snelheid dus met een factor 2,0994/2= 1,0497 af (circa 5%).
De formule van Pete Riegel is zeer krachtig en vormt de basis voor vele hardloopcalculators. In de artikelen van Pete Riegel en de overige literatuur is er enige discussie geweest over de grootte van de factor 1,07. Soms wordt ook 1,06 of 1,08 genoemd. Deze waarden echter gelden alleen in bijzondere gevallen en 1,07 is in normale gevallen de juiste factor.
</t>
    </r>
  </si>
  <si>
    <t>Berekenen snelheid</t>
  </si>
  <si>
    <t>Berekenen afstand</t>
  </si>
  <si>
    <t>Berekenen tijd</t>
  </si>
  <si>
    <t>Aantal rondes</t>
  </si>
  <si>
    <t>Afstand (m)</t>
  </si>
  <si>
    <t xml:space="preserve">Ronde afstand </t>
  </si>
  <si>
    <t>dinsdag</t>
  </si>
  <si>
    <t>donderdag</t>
  </si>
  <si>
    <t>Fartlek</t>
  </si>
  <si>
    <t>Legenda</t>
  </si>
  <si>
    <t>Week</t>
  </si>
  <si>
    <t>1u.5mn.</t>
  </si>
  <si>
    <t>1u.10mn.</t>
  </si>
  <si>
    <t>1u.15mn.</t>
  </si>
  <si>
    <t>1u.20mn.</t>
  </si>
  <si>
    <t>1u.10mn.
laatste 5mn. versnellen</t>
  </si>
  <si>
    <t>1u.
laatste 10mn. versnellen</t>
  </si>
  <si>
    <t xml:space="preserve"> 1/3/2/4/3/5/4/6 mn.
p:1mn.</t>
  </si>
  <si>
    <t xml:space="preserve">50mn. bosloop met heuvels   </t>
  </si>
  <si>
    <t>4x6mn.
p:2mn.</t>
  </si>
  <si>
    <t>3x8mn.
p:2mn.</t>
  </si>
  <si>
    <t>6x(2mn./3mn.)
p:1mn./sp:2mn.</t>
  </si>
  <si>
    <t xml:space="preserve"> 50mn. laatste 10mn. versnellen</t>
  </si>
  <si>
    <t>3x(2x1mn./2x2mn./2x1mn.)
p:1mn./sp:2mn.</t>
  </si>
  <si>
    <t>3x10mn.
p:2mn.</t>
  </si>
  <si>
    <t>10x3mn.
p:2mn.</t>
  </si>
  <si>
    <t>1/3/5/7/5/3/1 mn.
p:1mn.</t>
  </si>
  <si>
    <t>1u. Heuvelloop</t>
  </si>
  <si>
    <t>2x15mn.
p:2mn.</t>
  </si>
  <si>
    <t>15x2mn.
p:2mn.</t>
  </si>
  <si>
    <t>1u. waarin 3x3mn. versnellen</t>
  </si>
  <si>
    <t>2x5mn., 4x3mn., 2x5mn.
p:1mn.</t>
  </si>
  <si>
    <t>5mn./10mn./15mn.
p:2mn.</t>
  </si>
  <si>
    <t>5x(3mn./4mn.)
p:1mn./sp:2mn.</t>
  </si>
  <si>
    <t>3x(2x2mn./1x4mn./2x2mn.)
p:1mn./sp:2mn.</t>
  </si>
  <si>
    <t xml:space="preserve"> 1u. 
waarin 2x10mn. tempo</t>
  </si>
  <si>
    <t>12x2mn.
p:1mn.</t>
  </si>
  <si>
    <t>1u. 
waarin 3x5mn. tempo</t>
  </si>
  <si>
    <t xml:space="preserve">8x300m. p:1mn.
Doel: elke 300m. iets sneller. </t>
  </si>
  <si>
    <t>Een fartlektraining bestaat uit het lopen met wisselende snelheden. 
Het terrein en de omgeving waar men loopt bepalen de snelheid. Tijdens de training wisselen sprinten, tempolopen, joggen, heuvel op, heuvel af enz. elkaar af. Er wordt dus gebruik gemaakt van de omstandigheden.</t>
  </si>
  <si>
    <t xml:space="preserve">u. = Uur
mn. = Minuut
m. = Meter
p. = Pauze
sp. = Seriepauze
</t>
  </si>
  <si>
    <t>Trainingsschema najaar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</si>
</sst>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
    <numFmt numFmtId="165" formatCode="h:mm:ss;@"/>
    <numFmt numFmtId="166" formatCode="[h]:mm:ss;@"/>
  </numFmts>
  <fonts count="29" x14ac:knownFonts="1">
    <font>
      <sz val="11"/>
      <color theme="1"/>
      <name val="Calibri"/>
      <family val="2"/>
      <scheme val="minor"/>
    </font>
    <font>
      <b/>
      <sz val="10"/>
      <color theme="0"/>
      <name val="Verdana"/>
      <family val="2"/>
    </font>
    <font>
      <sz val="10"/>
      <color theme="1"/>
      <name val="Verdana"/>
      <family val="2"/>
    </font>
    <font>
      <sz val="10"/>
      <color indexed="8"/>
      <name val="Verdana"/>
      <family val="2"/>
    </font>
    <font>
      <b/>
      <sz val="10"/>
      <color theme="3" tint="-0.249977111117893"/>
      <name val="Verdana"/>
      <family val="2"/>
    </font>
    <font>
      <b/>
      <sz val="10"/>
      <color indexed="8"/>
      <name val="Verdana"/>
      <family val="2"/>
    </font>
    <font>
      <sz val="10"/>
      <color rgb="FF00B0F0"/>
      <name val="Verdana"/>
      <family val="2"/>
    </font>
    <font>
      <sz val="12"/>
      <name val="Calibri"/>
      <family val="2"/>
    </font>
    <font>
      <b/>
      <sz val="12"/>
      <name val="Calibri"/>
      <family val="2"/>
    </font>
    <font>
      <b/>
      <sz val="12"/>
      <color indexed="9"/>
      <name val="Calibri"/>
      <family val="2"/>
    </font>
    <font>
      <sz val="12"/>
      <color indexed="16"/>
      <name val="Calibri"/>
      <family val="2"/>
    </font>
    <font>
      <sz val="12"/>
      <color rgb="FFFF0000"/>
      <name val="Calibri"/>
      <family val="2"/>
    </font>
    <font>
      <sz val="12"/>
      <color rgb="FF0070C0"/>
      <name val="Calibri"/>
      <family val="2"/>
    </font>
    <font>
      <b/>
      <u/>
      <sz val="12"/>
      <name val="Calibri"/>
      <family val="2"/>
    </font>
    <font>
      <u/>
      <sz val="12"/>
      <name val="Calibri"/>
      <family val="2"/>
    </font>
    <font>
      <i/>
      <sz val="12"/>
      <color indexed="10"/>
      <name val="Calibri"/>
      <family val="2"/>
    </font>
    <font>
      <sz val="12"/>
      <color indexed="10"/>
      <name val="Calibri"/>
      <family val="2"/>
    </font>
    <font>
      <i/>
      <sz val="12"/>
      <color indexed="30"/>
      <name val="Calibri"/>
      <family val="2"/>
    </font>
    <font>
      <sz val="12"/>
      <color indexed="30"/>
      <name val="Calibri"/>
      <family val="2"/>
    </font>
    <font>
      <b/>
      <sz val="10"/>
      <name val="Verdana"/>
      <family val="2"/>
    </font>
    <font>
      <sz val="11"/>
      <color theme="1"/>
      <name val="Verdana"/>
      <family val="2"/>
    </font>
    <font>
      <b/>
      <sz val="10"/>
      <name val="Arial"/>
      <family val="2"/>
    </font>
    <font>
      <sz val="11"/>
      <color theme="1"/>
      <name val="Calibri"/>
      <family val="2"/>
      <scheme val="minor"/>
    </font>
    <font>
      <sz val="12"/>
      <name val="Calibri"/>
      <family val="2"/>
    </font>
    <font>
      <sz val="11"/>
      <name val="Calibri"/>
      <family val="2"/>
    </font>
    <font>
      <b/>
      <u/>
      <sz val="11"/>
      <name val="Calibri"/>
      <family val="2"/>
    </font>
    <font>
      <b/>
      <sz val="10"/>
      <color rgb="FFFF0000"/>
      <name val="Verdana"/>
      <family val="2"/>
    </font>
    <font>
      <sz val="10"/>
      <name val="Verdana"/>
      <family val="2"/>
    </font>
    <font>
      <sz val="11"/>
      <name val="Calibri"/>
      <family val="2"/>
      <scheme val="minor"/>
    </font>
  </fonts>
  <fills count="10">
    <fill>
      <patternFill patternType="none"/>
    </fill>
    <fill>
      <patternFill patternType="gray125"/>
    </fill>
    <fill>
      <patternFill patternType="solid">
        <fgColor theme="3" tint="-0.249977111117893"/>
        <bgColor indexed="64"/>
      </patternFill>
    </fill>
    <fill>
      <patternFill patternType="solid">
        <fgColor theme="8" tint="-0.249977111117893"/>
        <bgColor indexed="64"/>
      </patternFill>
    </fill>
    <fill>
      <patternFill patternType="solid">
        <fgColor rgb="FF538ED5"/>
        <bgColor indexed="64"/>
      </patternFill>
    </fill>
    <fill>
      <patternFill patternType="solid">
        <fgColor theme="0"/>
        <bgColor indexed="64"/>
      </patternFill>
    </fill>
    <fill>
      <patternFill patternType="solid">
        <fgColor indexed="55"/>
        <bgColor indexed="64"/>
      </patternFill>
    </fill>
    <fill>
      <patternFill patternType="solid">
        <fgColor indexed="22"/>
        <bgColor indexed="64"/>
      </patternFill>
    </fill>
    <fill>
      <patternFill patternType="solid">
        <fgColor rgb="FF92D050"/>
        <bgColor indexed="64"/>
      </patternFill>
    </fill>
    <fill>
      <patternFill patternType="solid">
        <fgColor theme="7" tint="0.59999389629810485"/>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s>
  <cellStyleXfs count="2">
    <xf numFmtId="0" fontId="0" fillId="0" borderId="0"/>
    <xf numFmtId="0" fontId="20" fillId="0" borderId="0"/>
  </cellStyleXfs>
  <cellXfs count="126">
    <xf numFmtId="0" fontId="0" fillId="0" borderId="0" xfId="0"/>
    <xf numFmtId="0" fontId="2" fillId="0" borderId="0" xfId="0" applyFont="1"/>
    <xf numFmtId="0" fontId="3" fillId="4" borderId="3" xfId="0" applyFont="1" applyFill="1" applyBorder="1" applyAlignment="1">
      <alignment vertical="center"/>
    </xf>
    <xf numFmtId="0" fontId="4" fillId="4" borderId="5" xfId="0" applyFont="1" applyFill="1" applyBorder="1" applyAlignment="1">
      <alignment horizontal="center"/>
    </xf>
    <xf numFmtId="0" fontId="2" fillId="5" borderId="0" xfId="0" applyFont="1" applyFill="1"/>
    <xf numFmtId="0" fontId="2"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0" fontId="3" fillId="0" borderId="4" xfId="0" applyFont="1" applyBorder="1" applyAlignment="1">
      <alignment horizontal="center" vertical="center"/>
    </xf>
    <xf numFmtId="20" fontId="2" fillId="0" borderId="0" xfId="0" applyNumberFormat="1" applyFont="1"/>
    <xf numFmtId="0" fontId="8" fillId="7" borderId="4" xfId="0" applyFont="1" applyFill="1" applyBorder="1" applyAlignment="1">
      <alignment horizontal="center" vertical="center"/>
    </xf>
    <xf numFmtId="0" fontId="7" fillId="0" borderId="0" xfId="0" applyFont="1"/>
    <xf numFmtId="0" fontId="7" fillId="0" borderId="4" xfId="0" applyFont="1" applyBorder="1" applyAlignment="1">
      <alignment horizontal="center"/>
    </xf>
    <xf numFmtId="0" fontId="9" fillId="6" borderId="4" xfId="0" applyFont="1" applyFill="1" applyBorder="1" applyAlignment="1">
      <alignment horizontal="center" vertical="center"/>
    </xf>
    <xf numFmtId="0" fontId="7" fillId="7" borderId="4" xfId="0" applyFont="1" applyFill="1" applyBorder="1" applyAlignment="1">
      <alignment vertical="center"/>
    </xf>
    <xf numFmtId="9" fontId="8" fillId="7" borderId="4" xfId="0" applyNumberFormat="1" applyFont="1" applyFill="1" applyBorder="1" applyAlignment="1">
      <alignment horizontal="center" vertical="center"/>
    </xf>
    <xf numFmtId="0" fontId="8" fillId="0" borderId="4" xfId="0" applyFont="1" applyBorder="1" applyAlignment="1">
      <alignment horizontal="center"/>
    </xf>
    <xf numFmtId="9" fontId="7" fillId="0" borderId="4" xfId="0" applyNumberFormat="1" applyFont="1" applyBorder="1" applyAlignment="1">
      <alignment horizontal="center"/>
    </xf>
    <xf numFmtId="0" fontId="7" fillId="0" borderId="4" xfId="0" applyFont="1" applyBorder="1"/>
    <xf numFmtId="21" fontId="7" fillId="0" borderId="4" xfId="0" applyNumberFormat="1" applyFont="1" applyBorder="1" applyAlignment="1">
      <alignment horizontal="center"/>
    </xf>
    <xf numFmtId="164" fontId="7" fillId="0" borderId="4" xfId="0" applyNumberFormat="1" applyFont="1" applyBorder="1" applyAlignment="1">
      <alignment horizontal="center"/>
    </xf>
    <xf numFmtId="2" fontId="7" fillId="0" borderId="4" xfId="0" applyNumberFormat="1" applyFont="1" applyBorder="1" applyAlignment="1">
      <alignment horizontal="center"/>
    </xf>
    <xf numFmtId="0" fontId="7" fillId="0" borderId="9" xfId="0" applyFont="1" applyBorder="1" applyAlignment="1">
      <alignment horizontal="center"/>
    </xf>
    <xf numFmtId="0" fontId="7" fillId="0" borderId="6"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7" fillId="0" borderId="8"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7" fillId="0" borderId="1"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2" fillId="0" borderId="10" xfId="0" applyFont="1" applyBorder="1" applyAlignment="1">
      <alignment horizontal="center"/>
    </xf>
    <xf numFmtId="0" fontId="12" fillId="0" borderId="16" xfId="0" applyFont="1" applyBorder="1" applyAlignment="1">
      <alignment horizontal="center"/>
    </xf>
    <xf numFmtId="0" fontId="7" fillId="0" borderId="17" xfId="0" applyFont="1" applyBorder="1" applyAlignment="1">
      <alignment horizontal="center"/>
    </xf>
    <xf numFmtId="0" fontId="12" fillId="0" borderId="12" xfId="0" applyFont="1" applyBorder="1" applyAlignment="1">
      <alignment horizontal="center"/>
    </xf>
    <xf numFmtId="0" fontId="12" fillId="0" borderId="13" xfId="0" applyFont="1" applyBorder="1" applyAlignment="1">
      <alignment horizontal="center"/>
    </xf>
    <xf numFmtId="0" fontId="12" fillId="0" borderId="14" xfId="0" applyFont="1" applyBorder="1" applyAlignment="1">
      <alignment horizontal="center"/>
    </xf>
    <xf numFmtId="0" fontId="12" fillId="0" borderId="15" xfId="0" applyFont="1" applyBorder="1" applyAlignment="1">
      <alignment horizontal="center"/>
    </xf>
    <xf numFmtId="0" fontId="7" fillId="0" borderId="18" xfId="0" applyFont="1" applyBorder="1" applyAlignment="1">
      <alignment horizontal="center"/>
    </xf>
    <xf numFmtId="0" fontId="7" fillId="0" borderId="0" xfId="0" applyFont="1" applyAlignment="1">
      <alignment horizontal="left" vertical="top" wrapText="1"/>
    </xf>
    <xf numFmtId="0" fontId="5" fillId="0" borderId="4" xfId="0" applyFont="1" applyBorder="1" applyAlignment="1">
      <alignment horizontal="center"/>
    </xf>
    <xf numFmtId="0" fontId="3" fillId="0" borderId="4" xfId="0" applyFont="1" applyBorder="1" applyAlignment="1">
      <alignment horizontal="center"/>
    </xf>
    <xf numFmtId="0" fontId="10" fillId="0" borderId="4" xfId="0" applyFont="1" applyBorder="1" applyAlignment="1">
      <alignment horizontal="center"/>
    </xf>
    <xf numFmtId="21" fontId="7" fillId="0" borderId="0" xfId="0" applyNumberFormat="1" applyFont="1" applyAlignment="1">
      <alignment horizontal="center"/>
    </xf>
    <xf numFmtId="0" fontId="0" fillId="0" borderId="0" xfId="0" applyAlignment="1">
      <alignment vertical="center" wrapText="1"/>
    </xf>
    <xf numFmtId="21" fontId="11" fillId="0" borderId="4" xfId="0" applyNumberFormat="1" applyFont="1" applyBorder="1" applyAlignment="1">
      <alignment horizontal="center"/>
    </xf>
    <xf numFmtId="0" fontId="3" fillId="5" borderId="4" xfId="0" applyFont="1" applyFill="1" applyBorder="1" applyAlignment="1">
      <alignment horizontal="center" vertical="center"/>
    </xf>
    <xf numFmtId="0" fontId="3" fillId="5" borderId="4" xfId="0" applyFont="1" applyFill="1" applyBorder="1" applyAlignment="1">
      <alignment vertical="center"/>
    </xf>
    <xf numFmtId="0" fontId="4" fillId="5" borderId="4" xfId="0" applyFont="1" applyFill="1" applyBorder="1" applyAlignment="1">
      <alignment horizontal="center"/>
    </xf>
    <xf numFmtId="0" fontId="3" fillId="8" borderId="4" xfId="0" applyFont="1" applyFill="1" applyBorder="1" applyAlignment="1">
      <alignment horizontal="center" vertical="center"/>
    </xf>
    <xf numFmtId="0" fontId="4" fillId="8" borderId="4" xfId="0" applyFont="1" applyFill="1" applyBorder="1" applyAlignment="1">
      <alignment horizontal="center" vertical="center" wrapText="1"/>
    </xf>
    <xf numFmtId="0" fontId="0" fillId="8" borderId="4" xfId="0" applyFill="1" applyBorder="1" applyAlignment="1">
      <alignment vertical="center"/>
    </xf>
    <xf numFmtId="0" fontId="19" fillId="8" borderId="4" xfId="0" applyFont="1" applyFill="1" applyBorder="1" applyAlignment="1">
      <alignment horizontal="center" vertical="center"/>
    </xf>
    <xf numFmtId="0" fontId="5" fillId="8" borderId="4" xfId="0" applyFont="1" applyFill="1" applyBorder="1" applyAlignment="1">
      <alignment horizontal="center" vertical="center"/>
    </xf>
    <xf numFmtId="0" fontId="19" fillId="8" borderId="4" xfId="0" applyFont="1" applyFill="1" applyBorder="1" applyAlignment="1">
      <alignment horizontal="center" vertical="center" wrapText="1"/>
    </xf>
    <xf numFmtId="0" fontId="22" fillId="0" borderId="0" xfId="0" applyFont="1"/>
    <xf numFmtId="0" fontId="22" fillId="0" borderId="0" xfId="0" applyFont="1" applyAlignment="1">
      <alignment horizontal="center"/>
    </xf>
    <xf numFmtId="0" fontId="21" fillId="7" borderId="4" xfId="0" applyFont="1" applyFill="1" applyBorder="1" applyAlignment="1">
      <alignment horizontal="center"/>
    </xf>
    <xf numFmtId="0" fontId="21" fillId="9" borderId="4" xfId="0" applyFont="1" applyFill="1" applyBorder="1" applyAlignment="1">
      <alignment horizontal="center"/>
    </xf>
    <xf numFmtId="0" fontId="22" fillId="7" borderId="4" xfId="0" applyFont="1" applyFill="1" applyBorder="1"/>
    <xf numFmtId="0" fontId="21" fillId="0" borderId="4" xfId="0" applyFont="1" applyBorder="1" applyAlignment="1">
      <alignment horizontal="center"/>
    </xf>
    <xf numFmtId="9" fontId="22" fillId="0" borderId="4" xfId="0" applyNumberFormat="1" applyFont="1" applyBorder="1"/>
    <xf numFmtId="9" fontId="22" fillId="0" borderId="0" xfId="0" applyNumberFormat="1" applyFont="1"/>
    <xf numFmtId="164" fontId="22" fillId="0" borderId="4" xfId="0" applyNumberFormat="1" applyFont="1" applyBorder="1" applyAlignment="1">
      <alignment horizontal="center"/>
    </xf>
    <xf numFmtId="2" fontId="22" fillId="0" borderId="4" xfId="0" applyNumberFormat="1" applyFont="1" applyBorder="1" applyAlignment="1">
      <alignment horizontal="center"/>
    </xf>
    <xf numFmtId="0" fontId="22" fillId="9" borderId="4" xfId="0" applyFont="1" applyFill="1" applyBorder="1" applyAlignment="1">
      <alignment horizontal="center"/>
    </xf>
    <xf numFmtId="0" fontId="22" fillId="0" borderId="4" xfId="0" applyFont="1" applyBorder="1"/>
    <xf numFmtId="46" fontId="22" fillId="0" borderId="0" xfId="0" applyNumberFormat="1" applyFont="1"/>
    <xf numFmtId="0" fontId="23" fillId="0" borderId="0" xfId="0" applyFont="1" applyAlignment="1">
      <alignment horizontal="center" vertical="center" wrapText="1"/>
    </xf>
    <xf numFmtId="165" fontId="22" fillId="0" borderId="0" xfId="0" applyNumberFormat="1" applyFont="1"/>
    <xf numFmtId="165" fontId="22" fillId="0" borderId="0" xfId="0" applyNumberFormat="1" applyFont="1" applyAlignment="1">
      <alignment horizontal="center"/>
    </xf>
    <xf numFmtId="166" fontId="22" fillId="0" borderId="0" xfId="0" applyNumberFormat="1" applyFont="1"/>
    <xf numFmtId="165" fontId="22" fillId="9" borderId="4" xfId="0" applyNumberFormat="1" applyFont="1" applyFill="1" applyBorder="1" applyAlignment="1">
      <alignment horizontal="center"/>
    </xf>
    <xf numFmtId="0" fontId="21" fillId="0" borderId="0" xfId="0" applyFont="1" applyAlignment="1">
      <alignment horizontal="center"/>
    </xf>
    <xf numFmtId="49" fontId="21" fillId="0" borderId="0" xfId="0" applyNumberFormat="1" applyFont="1" applyAlignment="1">
      <alignment horizontal="center"/>
    </xf>
    <xf numFmtId="2" fontId="22" fillId="5" borderId="4" xfId="0" applyNumberFormat="1" applyFont="1" applyFill="1" applyBorder="1" applyAlignment="1">
      <alignment horizontal="center"/>
    </xf>
    <xf numFmtId="0" fontId="21" fillId="0" borderId="0" xfId="0" applyFont="1"/>
    <xf numFmtId="0" fontId="22" fillId="0" borderId="4" xfId="0" applyFont="1" applyBorder="1" applyAlignment="1">
      <alignment horizontal="center"/>
    </xf>
    <xf numFmtId="1" fontId="22" fillId="0" borderId="4" xfId="0" applyNumberFormat="1" applyFont="1" applyBorder="1" applyAlignment="1">
      <alignment horizontal="center"/>
    </xf>
    <xf numFmtId="165" fontId="22" fillId="0" borderId="4" xfId="0" applyNumberFormat="1" applyFont="1" applyBorder="1" applyAlignment="1">
      <alignment horizontal="center"/>
    </xf>
    <xf numFmtId="0" fontId="24" fillId="0" borderId="0" xfId="0" applyFont="1"/>
    <xf numFmtId="0" fontId="24" fillId="0" borderId="0" xfId="0" applyFont="1" applyAlignment="1">
      <alignment horizontal="center"/>
    </xf>
    <xf numFmtId="0" fontId="25" fillId="0" borderId="0" xfId="0" applyFont="1"/>
    <xf numFmtId="0" fontId="26" fillId="0" borderId="0" xfId="0" applyFont="1"/>
    <xf numFmtId="0" fontId="3" fillId="4" borderId="0" xfId="0" applyFont="1" applyFill="1" applyAlignment="1">
      <alignment horizontal="center" vertical="center"/>
    </xf>
    <xf numFmtId="0" fontId="4" fillId="4" borderId="0" xfId="0" applyFont="1" applyFill="1" applyAlignment="1">
      <alignment horizontal="center" vertical="center" wrapText="1"/>
    </xf>
    <xf numFmtId="0" fontId="2" fillId="4" borderId="0" xfId="0" applyFont="1" applyFill="1" applyAlignment="1">
      <alignment horizontal="center" vertical="center"/>
    </xf>
    <xf numFmtId="0" fontId="3" fillId="4" borderId="0" xfId="0" applyFont="1" applyFill="1" applyAlignment="1">
      <alignment vertical="center"/>
    </xf>
    <xf numFmtId="0" fontId="6" fillId="4" borderId="0" xfId="0" applyFont="1" applyFill="1" applyAlignment="1">
      <alignment horizontal="center" vertical="center"/>
    </xf>
    <xf numFmtId="0" fontId="4" fillId="4" borderId="0" xfId="0" applyFont="1" applyFill="1" applyAlignment="1">
      <alignment horizontal="center" vertical="center"/>
    </xf>
    <xf numFmtId="0" fontId="4" fillId="0" borderId="4" xfId="0" applyFont="1" applyBorder="1" applyAlignment="1">
      <alignment horizontal="center" vertical="center"/>
    </xf>
    <xf numFmtId="0" fontId="3" fillId="0" borderId="4" xfId="0" applyFont="1" applyBorder="1" applyAlignment="1">
      <alignment vertical="center"/>
    </xf>
    <xf numFmtId="0" fontId="4" fillId="0" borderId="4" xfId="0" applyFont="1" applyBorder="1" applyAlignment="1">
      <alignment horizontal="center"/>
    </xf>
    <xf numFmtId="0" fontId="1" fillId="2" borderId="21" xfId="0" applyFont="1" applyFill="1" applyBorder="1" applyAlignment="1">
      <alignment horizontal="left" vertical="center" wrapText="1"/>
    </xf>
    <xf numFmtId="0" fontId="1" fillId="2" borderId="8" xfId="0" applyFont="1" applyFill="1" applyBorder="1" applyAlignment="1">
      <alignment horizontal="center" vertical="center" wrapText="1"/>
    </xf>
    <xf numFmtId="14" fontId="1" fillId="3" borderId="6" xfId="0" applyNumberFormat="1" applyFont="1" applyFill="1" applyBorder="1" applyAlignment="1">
      <alignment horizontal="center" vertical="center"/>
    </xf>
    <xf numFmtId="14" fontId="1" fillId="3" borderId="4" xfId="0" applyNumberFormat="1" applyFont="1" applyFill="1" applyBorder="1" applyAlignment="1">
      <alignment horizontal="center" vertical="center"/>
    </xf>
    <xf numFmtId="14" fontId="1" fillId="3" borderId="8" xfId="0" applyNumberFormat="1" applyFont="1" applyFill="1" applyBorder="1" applyAlignment="1">
      <alignment horizontal="center" vertical="center"/>
    </xf>
    <xf numFmtId="0" fontId="26" fillId="5" borderId="1" xfId="0" applyFont="1" applyFill="1" applyBorder="1" applyAlignment="1">
      <alignment horizontal="left" vertical="center"/>
    </xf>
    <xf numFmtId="0" fontId="1" fillId="5" borderId="2" xfId="0" applyFont="1" applyFill="1" applyBorder="1" applyAlignment="1">
      <alignment horizontal="left" vertical="center"/>
    </xf>
    <xf numFmtId="16" fontId="1" fillId="5" borderId="2" xfId="0" applyNumberFormat="1" applyFont="1" applyFill="1" applyBorder="1" applyAlignment="1">
      <alignment horizontal="left" vertical="center"/>
    </xf>
    <xf numFmtId="0" fontId="27" fillId="5" borderId="4" xfId="0" applyFont="1" applyFill="1" applyBorder="1" applyAlignment="1">
      <alignment horizontal="center" vertical="center" wrapText="1"/>
    </xf>
    <xf numFmtId="0" fontId="3" fillId="0" borderId="4" xfId="0" quotePrefix="1" applyFont="1" applyBorder="1" applyAlignment="1">
      <alignment horizontal="center" vertical="center" wrapText="1"/>
    </xf>
    <xf numFmtId="0" fontId="0" fillId="0" borderId="4" xfId="0" applyBorder="1"/>
    <xf numFmtId="0" fontId="27" fillId="0" borderId="4" xfId="0" quotePrefix="1" applyFont="1" applyBorder="1" applyAlignment="1">
      <alignment horizontal="center" vertical="center" wrapText="1"/>
    </xf>
    <xf numFmtId="0" fontId="28" fillId="0" borderId="4" xfId="0" applyFont="1" applyBorder="1"/>
    <xf numFmtId="0" fontId="27" fillId="5" borderId="4" xfId="0" quotePrefix="1" applyFont="1" applyFill="1" applyBorder="1" applyAlignment="1">
      <alignment horizontal="center" vertical="center" wrapText="1"/>
    </xf>
    <xf numFmtId="0" fontId="28" fillId="5" borderId="4" xfId="0" applyFont="1" applyFill="1" applyBorder="1"/>
    <xf numFmtId="0" fontId="27" fillId="5" borderId="6" xfId="0" applyFont="1" applyFill="1" applyBorder="1" applyAlignment="1">
      <alignment horizontal="center" vertical="center" wrapText="1"/>
    </xf>
    <xf numFmtId="0" fontId="27" fillId="5" borderId="8" xfId="0" applyFont="1" applyFill="1" applyBorder="1" applyAlignment="1">
      <alignment horizontal="center" vertical="center" wrapText="1"/>
    </xf>
    <xf numFmtId="14" fontId="1" fillId="5" borderId="2" xfId="0" applyNumberFormat="1" applyFont="1" applyFill="1" applyBorder="1" applyAlignment="1">
      <alignment horizontal="left" vertical="center"/>
    </xf>
    <xf numFmtId="14" fontId="1" fillId="5" borderId="20" xfId="0" applyNumberFormat="1" applyFont="1" applyFill="1" applyBorder="1" applyAlignment="1">
      <alignment horizontal="left" vertical="center"/>
    </xf>
    <xf numFmtId="0" fontId="2" fillId="0" borderId="0" xfId="0" applyFont="1" applyAlignment="1">
      <alignment horizontal="left" vertical="top" wrapText="1"/>
    </xf>
    <xf numFmtId="0" fontId="8" fillId="5" borderId="1" xfId="0" applyFont="1" applyFill="1" applyBorder="1" applyAlignment="1">
      <alignment horizontal="left" vertical="top" wrapText="1"/>
    </xf>
    <xf numFmtId="0" fontId="8" fillId="5" borderId="20"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19" xfId="0" applyFont="1" applyFill="1" applyBorder="1" applyAlignment="1">
      <alignment horizontal="left" vertical="top" wrapText="1"/>
    </xf>
    <xf numFmtId="0" fontId="8" fillId="5" borderId="17" xfId="0" applyFont="1" applyFill="1" applyBorder="1" applyAlignment="1">
      <alignment horizontal="left" vertical="top" wrapText="1"/>
    </xf>
    <xf numFmtId="0" fontId="9" fillId="6" borderId="6" xfId="0" applyFont="1" applyFill="1" applyBorder="1" applyAlignment="1">
      <alignment horizontal="center" vertical="center"/>
    </xf>
    <xf numFmtId="0" fontId="9" fillId="6" borderId="7" xfId="0" applyFont="1" applyFill="1" applyBorder="1" applyAlignment="1">
      <alignment horizontal="center" vertical="center"/>
    </xf>
    <xf numFmtId="0" fontId="13"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0" fontId="21" fillId="6" borderId="4" xfId="0" applyFont="1" applyFill="1" applyBorder="1" applyAlignment="1">
      <alignment horizontal="center"/>
    </xf>
  </cellXfs>
  <cellStyles count="2">
    <cellStyle name="Standaard" xfId="0" builtinId="0"/>
    <cellStyle name="Standa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11</xdr:col>
      <xdr:colOff>9525</xdr:colOff>
      <xdr:row>0</xdr:row>
      <xdr:rowOff>9525</xdr:rowOff>
    </xdr:to>
    <xdr:pic>
      <xdr:nvPicPr>
        <xdr:cNvPr id="12" name="Picture 1" descr="1main?d=38502835642108">
          <a:extLst>
            <a:ext uri="{FF2B5EF4-FFF2-40B4-BE49-F238E27FC236}">
              <a16:creationId xmlns:a16="http://schemas.microsoft.com/office/drawing/2014/main" id="{EA725A49-8D79-4B60-9FA1-2BBAEA9D0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88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0</xdr:rowOff>
    </xdr:from>
    <xdr:to>
      <xdr:col>11</xdr:col>
      <xdr:colOff>9525</xdr:colOff>
      <xdr:row>0</xdr:row>
      <xdr:rowOff>9525</xdr:rowOff>
    </xdr:to>
    <xdr:pic>
      <xdr:nvPicPr>
        <xdr:cNvPr id="13" name="Picture 2" descr="RANDOM=78269456959701">
          <a:extLst>
            <a:ext uri="{FF2B5EF4-FFF2-40B4-BE49-F238E27FC236}">
              <a16:creationId xmlns:a16="http://schemas.microsoft.com/office/drawing/2014/main" id="{93620032-F238-42B8-814E-A9A0D8E214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588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0</xdr:rowOff>
    </xdr:from>
    <xdr:to>
      <xdr:col>11</xdr:col>
      <xdr:colOff>9525</xdr:colOff>
      <xdr:row>0</xdr:row>
      <xdr:rowOff>9525</xdr:rowOff>
    </xdr:to>
    <xdr:pic>
      <xdr:nvPicPr>
        <xdr:cNvPr id="14" name="Picture 3" descr="1main?d=38502835642108">
          <a:extLst>
            <a:ext uri="{FF2B5EF4-FFF2-40B4-BE49-F238E27FC236}">
              <a16:creationId xmlns:a16="http://schemas.microsoft.com/office/drawing/2014/main" id="{126F0231-9415-4BDE-B67F-E3317D4C6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88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0</xdr:rowOff>
    </xdr:from>
    <xdr:to>
      <xdr:col>11</xdr:col>
      <xdr:colOff>9525</xdr:colOff>
      <xdr:row>0</xdr:row>
      <xdr:rowOff>9525</xdr:rowOff>
    </xdr:to>
    <xdr:pic>
      <xdr:nvPicPr>
        <xdr:cNvPr id="15" name="Picture 4" descr="RANDOM=78269456959701">
          <a:extLst>
            <a:ext uri="{FF2B5EF4-FFF2-40B4-BE49-F238E27FC236}">
              <a16:creationId xmlns:a16="http://schemas.microsoft.com/office/drawing/2014/main" id="{04E7B48D-45E1-4E2A-85B3-75CE7B7A58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588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10</xdr:row>
      <xdr:rowOff>0</xdr:rowOff>
    </xdr:from>
    <xdr:to>
      <xdr:col>11</xdr:col>
      <xdr:colOff>9525</xdr:colOff>
      <xdr:row>10</xdr:row>
      <xdr:rowOff>9525</xdr:rowOff>
    </xdr:to>
    <xdr:pic>
      <xdr:nvPicPr>
        <xdr:cNvPr id="16" name="Picture 5" descr="1main?d=38502835642108">
          <a:extLst>
            <a:ext uri="{FF2B5EF4-FFF2-40B4-BE49-F238E27FC236}">
              <a16:creationId xmlns:a16="http://schemas.microsoft.com/office/drawing/2014/main" id="{6E008C7B-6A82-4063-A37C-89D841231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8875" y="136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10</xdr:row>
      <xdr:rowOff>0</xdr:rowOff>
    </xdr:from>
    <xdr:to>
      <xdr:col>11</xdr:col>
      <xdr:colOff>9525</xdr:colOff>
      <xdr:row>10</xdr:row>
      <xdr:rowOff>9525</xdr:rowOff>
    </xdr:to>
    <xdr:pic>
      <xdr:nvPicPr>
        <xdr:cNvPr id="17" name="Picture 6" descr="RANDOM=78269456959701">
          <a:extLst>
            <a:ext uri="{FF2B5EF4-FFF2-40B4-BE49-F238E27FC236}">
              <a16:creationId xmlns:a16="http://schemas.microsoft.com/office/drawing/2014/main" id="{E589220E-1ACA-421D-9717-0E34315F8D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58875" y="136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9</xdr:row>
      <xdr:rowOff>0</xdr:rowOff>
    </xdr:from>
    <xdr:to>
      <xdr:col>11</xdr:col>
      <xdr:colOff>9525</xdr:colOff>
      <xdr:row>9</xdr:row>
      <xdr:rowOff>9525</xdr:rowOff>
    </xdr:to>
    <xdr:pic>
      <xdr:nvPicPr>
        <xdr:cNvPr id="18" name="Picture 7" descr="1main?d=38502835642108">
          <a:extLst>
            <a:ext uri="{FF2B5EF4-FFF2-40B4-BE49-F238E27FC236}">
              <a16:creationId xmlns:a16="http://schemas.microsoft.com/office/drawing/2014/main" id="{05229DF1-A3B3-4685-A52F-BD5A3FC2F2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8875" y="200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9</xdr:row>
      <xdr:rowOff>0</xdr:rowOff>
    </xdr:from>
    <xdr:to>
      <xdr:col>11</xdr:col>
      <xdr:colOff>9525</xdr:colOff>
      <xdr:row>9</xdr:row>
      <xdr:rowOff>9525</xdr:rowOff>
    </xdr:to>
    <xdr:pic>
      <xdr:nvPicPr>
        <xdr:cNvPr id="19" name="Picture 8" descr="RANDOM=78269456959701">
          <a:extLst>
            <a:ext uri="{FF2B5EF4-FFF2-40B4-BE49-F238E27FC236}">
              <a16:creationId xmlns:a16="http://schemas.microsoft.com/office/drawing/2014/main" id="{F32BC138-388B-453A-AB3B-05581C53DD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58875" y="200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10</xdr:row>
      <xdr:rowOff>0</xdr:rowOff>
    </xdr:from>
    <xdr:to>
      <xdr:col>11</xdr:col>
      <xdr:colOff>9525</xdr:colOff>
      <xdr:row>10</xdr:row>
      <xdr:rowOff>9525</xdr:rowOff>
    </xdr:to>
    <xdr:pic>
      <xdr:nvPicPr>
        <xdr:cNvPr id="20" name="Picture 7" descr="1main?d=38502835642108">
          <a:extLst>
            <a:ext uri="{FF2B5EF4-FFF2-40B4-BE49-F238E27FC236}">
              <a16:creationId xmlns:a16="http://schemas.microsoft.com/office/drawing/2014/main" id="{0F55D4CF-9FA9-40BC-B47E-EFF749CBC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8875" y="136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10</xdr:row>
      <xdr:rowOff>0</xdr:rowOff>
    </xdr:from>
    <xdr:to>
      <xdr:col>11</xdr:col>
      <xdr:colOff>9525</xdr:colOff>
      <xdr:row>10</xdr:row>
      <xdr:rowOff>9525</xdr:rowOff>
    </xdr:to>
    <xdr:pic>
      <xdr:nvPicPr>
        <xdr:cNvPr id="21" name="Picture 8" descr="RANDOM=78269456959701">
          <a:extLst>
            <a:ext uri="{FF2B5EF4-FFF2-40B4-BE49-F238E27FC236}">
              <a16:creationId xmlns:a16="http://schemas.microsoft.com/office/drawing/2014/main" id="{BEC1D098-FE14-4076-B4F6-2265560194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58875" y="136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11</xdr:col>
      <xdr:colOff>0</xdr:colOff>
      <xdr:row>7</xdr:row>
      <xdr:rowOff>0</xdr:rowOff>
    </xdr:from>
    <xdr:ext cx="9525" cy="9525"/>
    <xdr:pic>
      <xdr:nvPicPr>
        <xdr:cNvPr id="22" name="Picture 5" descr="1main?d=38502835642108">
          <a:extLst>
            <a:ext uri="{FF2B5EF4-FFF2-40B4-BE49-F238E27FC236}">
              <a16:creationId xmlns:a16="http://schemas.microsoft.com/office/drawing/2014/main" id="{BE960E26-9D7A-467F-BDDA-4797B6A150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44100" y="4267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7</xdr:row>
      <xdr:rowOff>0</xdr:rowOff>
    </xdr:from>
    <xdr:ext cx="9525" cy="9525"/>
    <xdr:pic>
      <xdr:nvPicPr>
        <xdr:cNvPr id="23" name="Picture 6" descr="RANDOM=78269456959701">
          <a:extLst>
            <a:ext uri="{FF2B5EF4-FFF2-40B4-BE49-F238E27FC236}">
              <a16:creationId xmlns:a16="http://schemas.microsoft.com/office/drawing/2014/main" id="{D8376875-820D-43D1-9037-AD41771DD6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44100" y="4267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1</xdr:row>
      <xdr:rowOff>0</xdr:rowOff>
    </xdr:from>
    <xdr:ext cx="9525" cy="9525"/>
    <xdr:pic>
      <xdr:nvPicPr>
        <xdr:cNvPr id="24" name="Picture 7" descr="1main?d=38502835642108">
          <a:extLst>
            <a:ext uri="{FF2B5EF4-FFF2-40B4-BE49-F238E27FC236}">
              <a16:creationId xmlns:a16="http://schemas.microsoft.com/office/drawing/2014/main" id="{F7D0FD0A-141A-4B19-B497-25A44E75C9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44100" y="2828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1</xdr:row>
      <xdr:rowOff>0</xdr:rowOff>
    </xdr:from>
    <xdr:ext cx="9525" cy="9525"/>
    <xdr:pic>
      <xdr:nvPicPr>
        <xdr:cNvPr id="25" name="Picture 8" descr="RANDOM=78269456959701">
          <a:extLst>
            <a:ext uri="{FF2B5EF4-FFF2-40B4-BE49-F238E27FC236}">
              <a16:creationId xmlns:a16="http://schemas.microsoft.com/office/drawing/2014/main" id="{8E175000-3D92-419D-840B-A65C1A46C6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44100" y="28289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7</xdr:row>
      <xdr:rowOff>0</xdr:rowOff>
    </xdr:from>
    <xdr:ext cx="9525" cy="9525"/>
    <xdr:pic>
      <xdr:nvPicPr>
        <xdr:cNvPr id="26" name="Picture 7" descr="1main?d=38502835642108">
          <a:extLst>
            <a:ext uri="{FF2B5EF4-FFF2-40B4-BE49-F238E27FC236}">
              <a16:creationId xmlns:a16="http://schemas.microsoft.com/office/drawing/2014/main" id="{3451E9A7-633E-4A42-93A2-5F78503C8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44100" y="4267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7</xdr:row>
      <xdr:rowOff>0</xdr:rowOff>
    </xdr:from>
    <xdr:ext cx="9525" cy="9525"/>
    <xdr:pic>
      <xdr:nvPicPr>
        <xdr:cNvPr id="27" name="Picture 8" descr="RANDOM=78269456959701">
          <a:extLst>
            <a:ext uri="{FF2B5EF4-FFF2-40B4-BE49-F238E27FC236}">
              <a16:creationId xmlns:a16="http://schemas.microsoft.com/office/drawing/2014/main" id="{4F194F1C-924F-47D0-9432-8D4AD36DC7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44100" y="4267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11</xdr:col>
      <xdr:colOff>0</xdr:colOff>
      <xdr:row>1</xdr:row>
      <xdr:rowOff>0</xdr:rowOff>
    </xdr:from>
    <xdr:to>
      <xdr:col>11</xdr:col>
      <xdr:colOff>12700</xdr:colOff>
      <xdr:row>1</xdr:row>
      <xdr:rowOff>6350</xdr:rowOff>
    </xdr:to>
    <xdr:pic>
      <xdr:nvPicPr>
        <xdr:cNvPr id="28" name="Picture 1" descr="1main?d=38502835642108">
          <a:extLst>
            <a:ext uri="{FF2B5EF4-FFF2-40B4-BE49-F238E27FC236}">
              <a16:creationId xmlns:a16="http://schemas.microsoft.com/office/drawing/2014/main" id="{7F138377-C559-44DC-AD3D-4D006E76CA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97150" y="0"/>
          <a:ext cx="127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12700</xdr:colOff>
      <xdr:row>1</xdr:row>
      <xdr:rowOff>6350</xdr:rowOff>
    </xdr:to>
    <xdr:pic>
      <xdr:nvPicPr>
        <xdr:cNvPr id="29" name="Picture 2" descr="RANDOM=78269456959701">
          <a:extLst>
            <a:ext uri="{FF2B5EF4-FFF2-40B4-BE49-F238E27FC236}">
              <a16:creationId xmlns:a16="http://schemas.microsoft.com/office/drawing/2014/main" id="{9DA1B388-6011-4A8A-82B3-7FEEB3EAAE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97150" y="0"/>
          <a:ext cx="127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12700</xdr:colOff>
      <xdr:row>1</xdr:row>
      <xdr:rowOff>6350</xdr:rowOff>
    </xdr:to>
    <xdr:pic>
      <xdr:nvPicPr>
        <xdr:cNvPr id="30" name="Picture 3" descr="1main?d=38502835642108">
          <a:extLst>
            <a:ext uri="{FF2B5EF4-FFF2-40B4-BE49-F238E27FC236}">
              <a16:creationId xmlns:a16="http://schemas.microsoft.com/office/drawing/2014/main" id="{6DD9A3B2-43C9-4BED-87F3-9DE0E7127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97150" y="0"/>
          <a:ext cx="127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12700</xdr:colOff>
      <xdr:row>1</xdr:row>
      <xdr:rowOff>6350</xdr:rowOff>
    </xdr:to>
    <xdr:pic>
      <xdr:nvPicPr>
        <xdr:cNvPr id="31" name="Picture 4" descr="RANDOM=78269456959701">
          <a:extLst>
            <a:ext uri="{FF2B5EF4-FFF2-40B4-BE49-F238E27FC236}">
              <a16:creationId xmlns:a16="http://schemas.microsoft.com/office/drawing/2014/main" id="{D13F195A-F0AC-423E-9CB1-3F160748D0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97150" y="0"/>
          <a:ext cx="127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8</xdr:row>
      <xdr:rowOff>0</xdr:rowOff>
    </xdr:from>
    <xdr:to>
      <xdr:col>11</xdr:col>
      <xdr:colOff>12700</xdr:colOff>
      <xdr:row>8</xdr:row>
      <xdr:rowOff>12700</xdr:rowOff>
    </xdr:to>
    <xdr:pic>
      <xdr:nvPicPr>
        <xdr:cNvPr id="32" name="Picture 5" descr="1main?d=38502835642108">
          <a:extLst>
            <a:ext uri="{FF2B5EF4-FFF2-40B4-BE49-F238E27FC236}">
              <a16:creationId xmlns:a16="http://schemas.microsoft.com/office/drawing/2014/main" id="{BCF5727F-298B-4FA9-B7DF-A96684AF87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97150" y="1333500"/>
          <a:ext cx="1270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8</xdr:row>
      <xdr:rowOff>0</xdr:rowOff>
    </xdr:from>
    <xdr:to>
      <xdr:col>11</xdr:col>
      <xdr:colOff>12700</xdr:colOff>
      <xdr:row>8</xdr:row>
      <xdr:rowOff>12700</xdr:rowOff>
    </xdr:to>
    <xdr:pic>
      <xdr:nvPicPr>
        <xdr:cNvPr id="33" name="Picture 6" descr="RANDOM=78269456959701">
          <a:extLst>
            <a:ext uri="{FF2B5EF4-FFF2-40B4-BE49-F238E27FC236}">
              <a16:creationId xmlns:a16="http://schemas.microsoft.com/office/drawing/2014/main" id="{93F00103-FD4E-45E7-BDC6-006279A365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97150" y="1333500"/>
          <a:ext cx="1270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12700</xdr:colOff>
      <xdr:row>2</xdr:row>
      <xdr:rowOff>6350</xdr:rowOff>
    </xdr:to>
    <xdr:pic>
      <xdr:nvPicPr>
        <xdr:cNvPr id="34" name="Picture 7" descr="1main?d=38502835642108">
          <a:extLst>
            <a:ext uri="{FF2B5EF4-FFF2-40B4-BE49-F238E27FC236}">
              <a16:creationId xmlns:a16="http://schemas.microsoft.com/office/drawing/2014/main" id="{17B71402-1B25-485D-8FFC-549229E810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97150" y="196850"/>
          <a:ext cx="127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12700</xdr:colOff>
      <xdr:row>2</xdr:row>
      <xdr:rowOff>6350</xdr:rowOff>
    </xdr:to>
    <xdr:pic>
      <xdr:nvPicPr>
        <xdr:cNvPr id="35" name="Picture 8" descr="RANDOM=78269456959701">
          <a:extLst>
            <a:ext uri="{FF2B5EF4-FFF2-40B4-BE49-F238E27FC236}">
              <a16:creationId xmlns:a16="http://schemas.microsoft.com/office/drawing/2014/main" id="{D3C28617-4E2A-4904-93B4-7431C83E9E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97150" y="196850"/>
          <a:ext cx="127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9</xdr:row>
      <xdr:rowOff>0</xdr:rowOff>
    </xdr:from>
    <xdr:to>
      <xdr:col>11</xdr:col>
      <xdr:colOff>12700</xdr:colOff>
      <xdr:row>9</xdr:row>
      <xdr:rowOff>6350</xdr:rowOff>
    </xdr:to>
    <xdr:pic>
      <xdr:nvPicPr>
        <xdr:cNvPr id="36" name="Picture 5" descr="1main?d=38502835642108">
          <a:extLst>
            <a:ext uri="{FF2B5EF4-FFF2-40B4-BE49-F238E27FC236}">
              <a16:creationId xmlns:a16="http://schemas.microsoft.com/office/drawing/2014/main" id="{76297772-C640-4BE0-86A7-C337FBF7EB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97150" y="2095500"/>
          <a:ext cx="127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9</xdr:row>
      <xdr:rowOff>0</xdr:rowOff>
    </xdr:from>
    <xdr:to>
      <xdr:col>11</xdr:col>
      <xdr:colOff>12700</xdr:colOff>
      <xdr:row>9</xdr:row>
      <xdr:rowOff>6350</xdr:rowOff>
    </xdr:to>
    <xdr:pic>
      <xdr:nvPicPr>
        <xdr:cNvPr id="37" name="Picture 6" descr="RANDOM=78269456959701">
          <a:extLst>
            <a:ext uri="{FF2B5EF4-FFF2-40B4-BE49-F238E27FC236}">
              <a16:creationId xmlns:a16="http://schemas.microsoft.com/office/drawing/2014/main" id="{BC9A134C-8251-4573-9037-11E3781BC6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97150" y="2095500"/>
          <a:ext cx="127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8</xdr:row>
      <xdr:rowOff>0</xdr:rowOff>
    </xdr:from>
    <xdr:to>
      <xdr:col>11</xdr:col>
      <xdr:colOff>12700</xdr:colOff>
      <xdr:row>8</xdr:row>
      <xdr:rowOff>12700</xdr:rowOff>
    </xdr:to>
    <xdr:pic>
      <xdr:nvPicPr>
        <xdr:cNvPr id="38" name="Picture 7" descr="1main?d=38502835642108">
          <a:extLst>
            <a:ext uri="{FF2B5EF4-FFF2-40B4-BE49-F238E27FC236}">
              <a16:creationId xmlns:a16="http://schemas.microsoft.com/office/drawing/2014/main" id="{164F4A44-B281-4436-A6DC-30428A2DC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97150" y="1333500"/>
          <a:ext cx="1270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8</xdr:row>
      <xdr:rowOff>0</xdr:rowOff>
    </xdr:from>
    <xdr:to>
      <xdr:col>11</xdr:col>
      <xdr:colOff>12700</xdr:colOff>
      <xdr:row>8</xdr:row>
      <xdr:rowOff>12700</xdr:rowOff>
    </xdr:to>
    <xdr:pic>
      <xdr:nvPicPr>
        <xdr:cNvPr id="39" name="Picture 8" descr="RANDOM=78269456959701">
          <a:extLst>
            <a:ext uri="{FF2B5EF4-FFF2-40B4-BE49-F238E27FC236}">
              <a16:creationId xmlns:a16="http://schemas.microsoft.com/office/drawing/2014/main" id="{8CC55C4B-E148-485C-81F8-1D234E30A9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97150" y="1333500"/>
          <a:ext cx="1270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5"/>
  <sheetViews>
    <sheetView tabSelected="1" zoomScaleNormal="100" workbookViewId="0"/>
  </sheetViews>
  <sheetFormatPr defaultColWidth="12.5703125" defaultRowHeight="12.75" x14ac:dyDescent="0.2"/>
  <cols>
    <col min="1" max="1" width="12.140625" style="1" customWidth="1"/>
    <col min="2" max="2" width="3.85546875" style="5" bestFit="1" customWidth="1"/>
    <col min="3" max="3" width="14.5703125" style="6" bestFit="1" customWidth="1"/>
    <col min="4" max="4" width="21" style="1" customWidth="1"/>
    <col min="5" max="5" width="14.85546875" style="1" customWidth="1"/>
    <col min="6" max="6" width="12.140625" style="1" customWidth="1"/>
    <col min="7" max="7" width="3.5703125" style="5" customWidth="1"/>
    <col min="8" max="8" width="12.7109375" style="7" bestFit="1" customWidth="1"/>
    <col min="9" max="9" width="21" style="1" customWidth="1"/>
    <col min="10" max="10" width="15.140625" style="1" customWidth="1"/>
    <col min="11" max="11" width="2.5703125" style="1" customWidth="1"/>
    <col min="12" max="14" width="12.5703125" style="1"/>
    <col min="15" max="15" width="26.85546875" style="1" customWidth="1"/>
    <col min="16" max="16384" width="12.5703125" style="1"/>
  </cols>
  <sheetData>
    <row r="1" spans="1:16" x14ac:dyDescent="0.2">
      <c r="A1" s="99" t="s">
        <v>65</v>
      </c>
      <c r="B1" s="100"/>
      <c r="C1" s="100"/>
      <c r="D1" s="100"/>
      <c r="E1" s="101"/>
      <c r="F1" s="100" t="s">
        <v>0</v>
      </c>
      <c r="G1" s="100"/>
      <c r="H1" s="111"/>
      <c r="I1" s="111"/>
      <c r="J1" s="112"/>
      <c r="L1" s="84" t="s">
        <v>33</v>
      </c>
    </row>
    <row r="2" spans="1:16" ht="15" customHeight="1" x14ac:dyDescent="0.25">
      <c r="A2" s="94" t="s">
        <v>34</v>
      </c>
      <c r="B2" s="95">
        <v>1</v>
      </c>
      <c r="C2" s="96" t="s">
        <v>6</v>
      </c>
      <c r="D2" s="96">
        <v>45907</v>
      </c>
      <c r="E2" s="98">
        <f>D2+6</f>
        <v>45913</v>
      </c>
      <c r="F2" s="94" t="s">
        <v>34</v>
      </c>
      <c r="G2" s="95">
        <f>B2+1</f>
        <v>2</v>
      </c>
      <c r="H2" s="97" t="s">
        <v>6</v>
      </c>
      <c r="I2" s="96">
        <f>E2+1</f>
        <v>45914</v>
      </c>
      <c r="J2" s="98">
        <f>I2+6</f>
        <v>45920</v>
      </c>
      <c r="L2" s="114" t="s">
        <v>64</v>
      </c>
      <c r="M2" s="115"/>
      <c r="N2" s="81"/>
      <c r="O2" s="81"/>
      <c r="P2" s="81"/>
    </row>
    <row r="3" spans="1:16" ht="14.45" customHeight="1" x14ac:dyDescent="0.25">
      <c r="A3" s="8"/>
      <c r="B3" s="8"/>
      <c r="C3" s="91" t="s">
        <v>0</v>
      </c>
      <c r="D3" s="103" t="s">
        <v>5</v>
      </c>
      <c r="E3" s="104"/>
      <c r="F3" s="8"/>
      <c r="G3" s="8"/>
      <c r="H3" s="91"/>
      <c r="I3" s="103" t="s">
        <v>5</v>
      </c>
      <c r="J3" s="104"/>
      <c r="L3" s="116"/>
      <c r="M3" s="117"/>
      <c r="N3" s="82"/>
      <c r="O3" s="82"/>
      <c r="P3" s="82"/>
    </row>
    <row r="4" spans="1:16" ht="28.5" customHeight="1" x14ac:dyDescent="0.25">
      <c r="A4" s="54" t="s">
        <v>30</v>
      </c>
      <c r="B4" s="50"/>
      <c r="C4" s="53" t="s">
        <v>1</v>
      </c>
      <c r="D4" s="102" t="s">
        <v>43</v>
      </c>
      <c r="E4" s="102"/>
      <c r="F4" s="54" t="s">
        <v>30</v>
      </c>
      <c r="G4" s="50"/>
      <c r="H4" s="53" t="s">
        <v>1</v>
      </c>
      <c r="I4" s="102" t="s">
        <v>44</v>
      </c>
      <c r="J4" s="102"/>
      <c r="L4" s="116"/>
      <c r="M4" s="117"/>
      <c r="N4" s="81"/>
      <c r="O4" s="81"/>
      <c r="P4" s="81"/>
    </row>
    <row r="5" spans="1:16" ht="14.45" customHeight="1" x14ac:dyDescent="0.25">
      <c r="A5" s="8"/>
      <c r="B5" s="8"/>
      <c r="C5" s="41"/>
      <c r="D5" s="105"/>
      <c r="E5" s="106"/>
      <c r="F5" s="8"/>
      <c r="G5" s="8"/>
      <c r="H5" s="42"/>
      <c r="I5" s="107"/>
      <c r="J5" s="108"/>
      <c r="L5" s="116"/>
      <c r="M5" s="117"/>
      <c r="N5" s="81"/>
      <c r="O5" s="81"/>
      <c r="P5" s="81"/>
    </row>
    <row r="6" spans="1:16" ht="27.6" customHeight="1" x14ac:dyDescent="0.25">
      <c r="A6" s="54" t="s">
        <v>31</v>
      </c>
      <c r="B6" s="50"/>
      <c r="C6" s="55" t="s">
        <v>4</v>
      </c>
      <c r="D6" s="102" t="s">
        <v>42</v>
      </c>
      <c r="E6" s="102"/>
      <c r="F6" s="54" t="s">
        <v>31</v>
      </c>
      <c r="G6" s="50"/>
      <c r="H6" s="55" t="s">
        <v>21</v>
      </c>
      <c r="I6" s="102" t="s">
        <v>45</v>
      </c>
      <c r="J6" s="102"/>
      <c r="L6" s="116"/>
      <c r="M6" s="117"/>
      <c r="N6" s="81"/>
      <c r="O6" s="81"/>
      <c r="P6" s="81"/>
    </row>
    <row r="7" spans="1:16" ht="15" customHeight="1" x14ac:dyDescent="0.25">
      <c r="A7" s="92"/>
      <c r="B7" s="8"/>
      <c r="C7" s="93"/>
      <c r="D7" s="102"/>
      <c r="E7" s="102"/>
      <c r="F7" s="48"/>
      <c r="G7" s="47"/>
      <c r="H7" s="49"/>
      <c r="I7" s="107"/>
      <c r="J7" s="108"/>
      <c r="L7" s="116"/>
      <c r="M7" s="117"/>
      <c r="N7" s="81"/>
      <c r="O7" s="81"/>
      <c r="P7" s="81"/>
    </row>
    <row r="8" spans="1:16" ht="25.5" x14ac:dyDescent="0.25">
      <c r="A8" s="54" t="s">
        <v>2</v>
      </c>
      <c r="B8" s="51"/>
      <c r="C8" s="55" t="s">
        <v>3</v>
      </c>
      <c r="D8" s="102" t="s">
        <v>35</v>
      </c>
      <c r="E8" s="102"/>
      <c r="F8" s="54" t="s">
        <v>2</v>
      </c>
      <c r="G8" s="52"/>
      <c r="H8" s="55" t="s">
        <v>3</v>
      </c>
      <c r="I8" s="102" t="s">
        <v>36</v>
      </c>
      <c r="J8" s="102"/>
      <c r="K8" s="45"/>
      <c r="L8" s="118"/>
      <c r="M8" s="119"/>
      <c r="N8" s="81"/>
      <c r="O8" s="81"/>
      <c r="P8" s="81"/>
    </row>
    <row r="9" spans="1:16" ht="15" customHeight="1" x14ac:dyDescent="0.25">
      <c r="A9" s="92"/>
      <c r="B9" s="8"/>
      <c r="C9" s="91" t="s">
        <v>0</v>
      </c>
      <c r="D9" s="103" t="s">
        <v>5</v>
      </c>
      <c r="E9" s="104"/>
      <c r="F9" s="92" t="s">
        <v>0</v>
      </c>
      <c r="G9" s="8"/>
      <c r="H9" s="91" t="s">
        <v>0</v>
      </c>
      <c r="I9" s="103" t="s">
        <v>5</v>
      </c>
      <c r="J9" s="104"/>
      <c r="L9" s="82"/>
      <c r="M9" s="82"/>
      <c r="N9" s="82"/>
      <c r="O9" s="82"/>
      <c r="P9" s="82"/>
    </row>
    <row r="10" spans="1:16" ht="15" customHeight="1" x14ac:dyDescent="0.25">
      <c r="A10" s="2"/>
      <c r="B10" s="85"/>
      <c r="C10" s="86"/>
      <c r="D10" s="86"/>
      <c r="E10" s="87"/>
      <c r="F10" s="88"/>
      <c r="G10" s="85"/>
      <c r="H10" s="89"/>
      <c r="I10" s="90"/>
      <c r="J10" s="3"/>
      <c r="L10" s="83" t="s">
        <v>32</v>
      </c>
      <c r="M10" s="81"/>
      <c r="N10" s="82"/>
      <c r="O10" s="82"/>
      <c r="P10" s="82"/>
    </row>
    <row r="11" spans="1:16" ht="15" customHeight="1" x14ac:dyDescent="0.2">
      <c r="A11" s="94" t="s">
        <v>34</v>
      </c>
      <c r="B11" s="95">
        <f>G2+1</f>
        <v>3</v>
      </c>
      <c r="C11" s="97" t="s">
        <v>6</v>
      </c>
      <c r="D11" s="96">
        <f>J2+1</f>
        <v>45921</v>
      </c>
      <c r="E11" s="98">
        <f>D11+6</f>
        <v>45927</v>
      </c>
      <c r="F11" s="94" t="s">
        <v>34</v>
      </c>
      <c r="G11" s="95">
        <f>B11+1</f>
        <v>4</v>
      </c>
      <c r="H11" s="97" t="s">
        <v>6</v>
      </c>
      <c r="I11" s="96">
        <f>E11+1</f>
        <v>45928</v>
      </c>
      <c r="J11" s="98">
        <f>I11+6</f>
        <v>45934</v>
      </c>
      <c r="L11" s="113" t="s">
        <v>63</v>
      </c>
      <c r="M11" s="113"/>
      <c r="N11" s="113"/>
      <c r="O11" s="113"/>
    </row>
    <row r="12" spans="1:16" ht="15" x14ac:dyDescent="0.25">
      <c r="A12" s="8"/>
      <c r="B12" s="8"/>
      <c r="C12" s="91" t="s">
        <v>0</v>
      </c>
      <c r="D12" s="103" t="s">
        <v>5</v>
      </c>
      <c r="E12" s="104"/>
      <c r="F12" s="8"/>
      <c r="G12" s="8"/>
      <c r="H12" s="91"/>
      <c r="I12" s="103" t="s">
        <v>5</v>
      </c>
      <c r="J12" s="104"/>
      <c r="L12" s="113"/>
      <c r="M12" s="113"/>
      <c r="N12" s="113"/>
      <c r="O12" s="113"/>
    </row>
    <row r="13" spans="1:16" ht="29.1" customHeight="1" x14ac:dyDescent="0.2">
      <c r="A13" s="54" t="s">
        <v>30</v>
      </c>
      <c r="B13" s="50"/>
      <c r="C13" s="53" t="s">
        <v>4</v>
      </c>
      <c r="D13" s="102" t="s">
        <v>46</v>
      </c>
      <c r="E13" s="102"/>
      <c r="F13" s="54" t="s">
        <v>30</v>
      </c>
      <c r="G13" s="50"/>
      <c r="H13" s="53" t="s">
        <v>1</v>
      </c>
      <c r="I13" s="102" t="s">
        <v>48</v>
      </c>
      <c r="J13" s="102"/>
      <c r="L13" s="113"/>
      <c r="M13" s="113"/>
      <c r="N13" s="113"/>
      <c r="O13" s="113"/>
    </row>
    <row r="14" spans="1:16" ht="15" x14ac:dyDescent="0.25">
      <c r="A14" s="8"/>
      <c r="B14" s="8"/>
      <c r="C14" s="41"/>
      <c r="D14" s="105"/>
      <c r="E14" s="106"/>
      <c r="F14" s="8"/>
      <c r="G14" s="8"/>
      <c r="H14" s="42"/>
      <c r="I14" s="107"/>
      <c r="J14" s="108"/>
      <c r="L14" s="113"/>
      <c r="M14" s="113"/>
      <c r="N14" s="113"/>
      <c r="O14" s="113"/>
    </row>
    <row r="15" spans="1:16" ht="30" customHeight="1" x14ac:dyDescent="0.2">
      <c r="A15" s="54" t="s">
        <v>31</v>
      </c>
      <c r="B15" s="50"/>
      <c r="C15" s="55" t="s">
        <v>32</v>
      </c>
      <c r="D15" s="102" t="s">
        <v>32</v>
      </c>
      <c r="E15" s="102"/>
      <c r="F15" s="54" t="s">
        <v>31</v>
      </c>
      <c r="G15" s="50"/>
      <c r="H15" s="55" t="s">
        <v>19</v>
      </c>
      <c r="I15" s="102" t="s">
        <v>41</v>
      </c>
      <c r="J15" s="102"/>
      <c r="L15" s="113"/>
      <c r="M15" s="113"/>
      <c r="N15" s="113"/>
      <c r="O15" s="113"/>
    </row>
    <row r="16" spans="1:16" ht="15" x14ac:dyDescent="0.25">
      <c r="A16" s="92"/>
      <c r="B16" s="8"/>
      <c r="C16" s="93"/>
      <c r="D16" s="107"/>
      <c r="E16" s="108"/>
      <c r="F16" s="48"/>
      <c r="G16" s="47"/>
      <c r="H16" s="49"/>
      <c r="I16" s="107"/>
      <c r="J16" s="108"/>
      <c r="K16" s="45"/>
      <c r="L16" s="83"/>
    </row>
    <row r="17" spans="1:19" ht="25.5" x14ac:dyDescent="0.2">
      <c r="A17" s="54" t="s">
        <v>2</v>
      </c>
      <c r="B17" s="51"/>
      <c r="C17" s="55" t="s">
        <v>3</v>
      </c>
      <c r="D17" s="102" t="s">
        <v>37</v>
      </c>
      <c r="E17" s="102"/>
      <c r="F17" s="54" t="s">
        <v>2</v>
      </c>
      <c r="G17" s="52"/>
      <c r="H17" s="55" t="s">
        <v>3</v>
      </c>
      <c r="I17" s="102" t="s">
        <v>38</v>
      </c>
      <c r="J17" s="102"/>
    </row>
    <row r="18" spans="1:19" s="4" customFormat="1" ht="15" x14ac:dyDescent="0.25">
      <c r="A18" s="92"/>
      <c r="B18" s="8"/>
      <c r="C18" s="91" t="s">
        <v>0</v>
      </c>
      <c r="D18" s="103" t="s">
        <v>5</v>
      </c>
      <c r="E18" s="104"/>
      <c r="F18" s="92" t="s">
        <v>0</v>
      </c>
      <c r="G18" s="8"/>
      <c r="H18" s="91" t="s">
        <v>0</v>
      </c>
      <c r="I18" s="103" t="s">
        <v>5</v>
      </c>
      <c r="J18" s="104"/>
      <c r="K18" s="1"/>
      <c r="L18" s="1"/>
      <c r="M18" s="1"/>
      <c r="N18" s="1"/>
      <c r="O18" s="1"/>
      <c r="P18" s="1"/>
      <c r="Q18" s="1"/>
      <c r="R18" s="1"/>
      <c r="S18" s="1"/>
    </row>
    <row r="19" spans="1:19" x14ac:dyDescent="0.2">
      <c r="A19" s="2"/>
      <c r="B19" s="85"/>
      <c r="C19" s="86"/>
      <c r="D19" s="85"/>
      <c r="E19" s="87"/>
      <c r="F19" s="88"/>
      <c r="G19" s="85"/>
      <c r="H19" s="89"/>
      <c r="I19" s="90"/>
      <c r="J19" s="3"/>
    </row>
    <row r="20" spans="1:19" x14ac:dyDescent="0.2">
      <c r="A20" s="94" t="s">
        <v>34</v>
      </c>
      <c r="B20" s="95">
        <f>G11+1</f>
        <v>5</v>
      </c>
      <c r="C20" s="97" t="s">
        <v>6</v>
      </c>
      <c r="D20" s="96">
        <f>J11+1</f>
        <v>45935</v>
      </c>
      <c r="E20" s="98">
        <f>D20+6</f>
        <v>45941</v>
      </c>
      <c r="F20" s="94" t="s">
        <v>34</v>
      </c>
      <c r="G20" s="95">
        <f>B20+1</f>
        <v>6</v>
      </c>
      <c r="H20" s="97" t="s">
        <v>6</v>
      </c>
      <c r="I20" s="96">
        <f>E20+1</f>
        <v>45942</v>
      </c>
      <c r="J20" s="98">
        <f>I20+6</f>
        <v>45948</v>
      </c>
    </row>
    <row r="21" spans="1:19" ht="15" x14ac:dyDescent="0.25">
      <c r="A21" s="8"/>
      <c r="B21" s="8"/>
      <c r="C21" s="91" t="s">
        <v>0</v>
      </c>
      <c r="D21" s="103" t="s">
        <v>5</v>
      </c>
      <c r="E21" s="104"/>
      <c r="F21" s="8"/>
      <c r="G21" s="8"/>
      <c r="H21" s="91"/>
      <c r="I21" s="103" t="s">
        <v>5</v>
      </c>
      <c r="J21" s="104"/>
    </row>
    <row r="22" spans="1:19" ht="33.6" customHeight="1" x14ac:dyDescent="0.2">
      <c r="A22" s="54" t="s">
        <v>30</v>
      </c>
      <c r="B22" s="50"/>
      <c r="C22" s="53" t="s">
        <v>1</v>
      </c>
      <c r="D22" s="102" t="s">
        <v>49</v>
      </c>
      <c r="E22" s="102"/>
      <c r="F22" s="54" t="s">
        <v>30</v>
      </c>
      <c r="G22" s="50"/>
      <c r="H22" s="53" t="s">
        <v>4</v>
      </c>
      <c r="I22" s="102" t="s">
        <v>51</v>
      </c>
      <c r="J22" s="102"/>
    </row>
    <row r="23" spans="1:19" ht="15" x14ac:dyDescent="0.25">
      <c r="A23" s="8"/>
      <c r="B23" s="8"/>
      <c r="C23" s="41"/>
      <c r="D23" s="105"/>
      <c r="E23" s="106"/>
      <c r="F23" s="8"/>
      <c r="G23" s="8"/>
      <c r="H23" s="42"/>
      <c r="I23" s="107"/>
      <c r="J23" s="108"/>
    </row>
    <row r="24" spans="1:19" ht="33" customHeight="1" x14ac:dyDescent="0.2">
      <c r="A24" s="54" t="s">
        <v>31</v>
      </c>
      <c r="B24" s="50"/>
      <c r="C24" s="55" t="s">
        <v>20</v>
      </c>
      <c r="D24" s="102" t="s">
        <v>50</v>
      </c>
      <c r="E24" s="102"/>
      <c r="F24" s="54" t="s">
        <v>31</v>
      </c>
      <c r="G24" s="50"/>
      <c r="H24" s="55" t="s">
        <v>21</v>
      </c>
      <c r="I24" s="102" t="s">
        <v>47</v>
      </c>
      <c r="J24" s="102"/>
    </row>
    <row r="25" spans="1:19" ht="15" x14ac:dyDescent="0.25">
      <c r="A25" s="92"/>
      <c r="B25" s="8"/>
      <c r="C25" s="93"/>
      <c r="D25" s="107"/>
      <c r="E25" s="108"/>
      <c r="F25" s="48"/>
      <c r="G25" s="47"/>
      <c r="H25" s="49"/>
      <c r="I25" s="107"/>
      <c r="J25" s="108"/>
    </row>
    <row r="26" spans="1:19" ht="25.5" x14ac:dyDescent="0.2">
      <c r="A26" s="54" t="s">
        <v>2</v>
      </c>
      <c r="B26" s="51"/>
      <c r="C26" s="55" t="s">
        <v>3</v>
      </c>
      <c r="D26" s="102" t="s">
        <v>39</v>
      </c>
      <c r="E26" s="102"/>
      <c r="F26" s="54" t="s">
        <v>2</v>
      </c>
      <c r="G26" s="52"/>
      <c r="H26" s="55" t="s">
        <v>3</v>
      </c>
      <c r="I26" s="102" t="s">
        <v>40</v>
      </c>
      <c r="J26" s="102"/>
    </row>
    <row r="27" spans="1:19" ht="15" x14ac:dyDescent="0.25">
      <c r="A27" s="92"/>
      <c r="B27" s="8"/>
      <c r="C27" s="91" t="s">
        <v>0</v>
      </c>
      <c r="D27" s="103" t="s">
        <v>5</v>
      </c>
      <c r="E27" s="104"/>
      <c r="F27" s="92" t="s">
        <v>0</v>
      </c>
      <c r="G27" s="8"/>
      <c r="H27" s="91" t="s">
        <v>0</v>
      </c>
      <c r="I27" s="103" t="s">
        <v>5</v>
      </c>
      <c r="J27" s="104"/>
    </row>
    <row r="28" spans="1:19" x14ac:dyDescent="0.2">
      <c r="A28" s="2"/>
      <c r="B28" s="85"/>
      <c r="C28" s="86"/>
      <c r="D28" s="85"/>
      <c r="E28" s="87"/>
      <c r="F28" s="88"/>
      <c r="G28" s="85"/>
      <c r="H28" s="89"/>
      <c r="I28" s="90"/>
      <c r="J28" s="3"/>
    </row>
    <row r="29" spans="1:19" x14ac:dyDescent="0.2">
      <c r="A29" s="94" t="s">
        <v>34</v>
      </c>
      <c r="B29" s="95">
        <f>G20+1</f>
        <v>7</v>
      </c>
      <c r="C29" s="97" t="s">
        <v>6</v>
      </c>
      <c r="D29" s="96">
        <f>J20+1</f>
        <v>45949</v>
      </c>
      <c r="E29" s="98">
        <f>D29+6</f>
        <v>45955</v>
      </c>
      <c r="F29" s="94" t="s">
        <v>34</v>
      </c>
      <c r="G29" s="95">
        <f>B29+1</f>
        <v>8</v>
      </c>
      <c r="H29" s="97" t="s">
        <v>6</v>
      </c>
      <c r="I29" s="96">
        <f>E29+1</f>
        <v>45956</v>
      </c>
      <c r="J29" s="98">
        <f>I29+6</f>
        <v>45962</v>
      </c>
    </row>
    <row r="30" spans="1:19" ht="15" x14ac:dyDescent="0.25">
      <c r="A30" s="8"/>
      <c r="B30" s="8"/>
      <c r="C30" s="91" t="s">
        <v>0</v>
      </c>
      <c r="D30" s="103" t="s">
        <v>5</v>
      </c>
      <c r="E30" s="104"/>
      <c r="F30" s="8"/>
      <c r="G30" s="8"/>
      <c r="H30" s="91"/>
      <c r="I30" s="103" t="s">
        <v>5</v>
      </c>
      <c r="J30" s="104"/>
    </row>
    <row r="31" spans="1:19" ht="29.1" customHeight="1" x14ac:dyDescent="0.2">
      <c r="A31" s="54" t="s">
        <v>30</v>
      </c>
      <c r="B31" s="50"/>
      <c r="C31" s="53" t="s">
        <v>1</v>
      </c>
      <c r="D31" s="102" t="s">
        <v>52</v>
      </c>
      <c r="E31" s="102"/>
      <c r="F31" s="54" t="s">
        <v>30</v>
      </c>
      <c r="G31" s="50"/>
      <c r="H31" s="53" t="s">
        <v>1</v>
      </c>
      <c r="I31" s="102" t="s">
        <v>53</v>
      </c>
      <c r="J31" s="102"/>
    </row>
    <row r="32" spans="1:19" ht="15" x14ac:dyDescent="0.25">
      <c r="A32" s="8"/>
      <c r="B32" s="8"/>
      <c r="C32" s="41"/>
      <c r="D32" s="105"/>
      <c r="E32" s="106"/>
      <c r="F32" s="8"/>
      <c r="G32" s="8"/>
      <c r="H32" s="42"/>
      <c r="I32" s="107"/>
      <c r="J32" s="108"/>
    </row>
    <row r="33" spans="1:14" ht="27.6" customHeight="1" x14ac:dyDescent="0.2">
      <c r="A33" s="54" t="s">
        <v>31</v>
      </c>
      <c r="B33" s="50"/>
      <c r="C33" s="53" t="s">
        <v>4</v>
      </c>
      <c r="D33" s="102" t="s">
        <v>54</v>
      </c>
      <c r="E33" s="102"/>
      <c r="F33" s="54" t="s">
        <v>31</v>
      </c>
      <c r="G33" s="50"/>
      <c r="H33" s="53" t="s">
        <v>32</v>
      </c>
      <c r="I33" s="109" t="s">
        <v>32</v>
      </c>
      <c r="J33" s="110"/>
    </row>
    <row r="34" spans="1:14" ht="15" x14ac:dyDescent="0.25">
      <c r="A34" s="92"/>
      <c r="B34" s="8"/>
      <c r="C34" s="93"/>
      <c r="D34" s="107"/>
      <c r="E34" s="108"/>
      <c r="F34" s="48"/>
      <c r="G34" s="47"/>
      <c r="H34" s="49"/>
      <c r="I34" s="107"/>
      <c r="J34" s="108"/>
    </row>
    <row r="35" spans="1:14" ht="29.45" customHeight="1" x14ac:dyDescent="0.2">
      <c r="A35" s="54" t="s">
        <v>2</v>
      </c>
      <c r="B35" s="51"/>
      <c r="C35" s="55" t="s">
        <v>3</v>
      </c>
      <c r="D35" s="102" t="s">
        <v>37</v>
      </c>
      <c r="E35" s="102"/>
      <c r="F35" s="54" t="s">
        <v>2</v>
      </c>
      <c r="G35" s="52"/>
      <c r="H35" s="55" t="s">
        <v>3</v>
      </c>
      <c r="I35" s="102" t="s">
        <v>38</v>
      </c>
      <c r="J35" s="102"/>
    </row>
    <row r="36" spans="1:14" ht="15" x14ac:dyDescent="0.25">
      <c r="A36" s="92"/>
      <c r="B36" s="8"/>
      <c r="C36" s="91" t="s">
        <v>0</v>
      </c>
      <c r="D36" s="103" t="s">
        <v>5</v>
      </c>
      <c r="E36" s="104"/>
      <c r="F36" s="92" t="s">
        <v>0</v>
      </c>
      <c r="G36" s="8"/>
      <c r="H36" s="91" t="s">
        <v>0</v>
      </c>
      <c r="I36" s="103" t="s">
        <v>5</v>
      </c>
      <c r="J36" s="104"/>
    </row>
    <row r="37" spans="1:14" x14ac:dyDescent="0.2">
      <c r="A37" s="2"/>
      <c r="B37" s="85"/>
      <c r="C37" s="86"/>
      <c r="D37" s="85"/>
      <c r="E37" s="87"/>
      <c r="F37" s="88"/>
      <c r="G37" s="85"/>
      <c r="H37" s="89"/>
      <c r="I37" s="90"/>
      <c r="J37" s="3"/>
    </row>
    <row r="38" spans="1:14" x14ac:dyDescent="0.2">
      <c r="A38" s="94" t="s">
        <v>34</v>
      </c>
      <c r="B38" s="95">
        <f>G29+1</f>
        <v>9</v>
      </c>
      <c r="C38" s="97" t="s">
        <v>6</v>
      </c>
      <c r="D38" s="96">
        <f>J29+1</f>
        <v>45963</v>
      </c>
      <c r="E38" s="98">
        <f>D38+6</f>
        <v>45969</v>
      </c>
      <c r="F38" s="94" t="s">
        <v>34</v>
      </c>
      <c r="G38" s="95">
        <f>B38+1</f>
        <v>10</v>
      </c>
      <c r="H38" s="97" t="s">
        <v>6</v>
      </c>
      <c r="I38" s="96">
        <f>E38+1</f>
        <v>45970</v>
      </c>
      <c r="J38" s="98">
        <f>I38+6</f>
        <v>45976</v>
      </c>
    </row>
    <row r="39" spans="1:14" ht="15" x14ac:dyDescent="0.25">
      <c r="A39" s="8"/>
      <c r="B39" s="8"/>
      <c r="C39" s="91" t="s">
        <v>0</v>
      </c>
      <c r="D39" s="103" t="s">
        <v>5</v>
      </c>
      <c r="E39" s="104"/>
      <c r="F39" s="8"/>
      <c r="G39" s="8"/>
      <c r="H39" s="91"/>
      <c r="I39" s="103" t="s">
        <v>5</v>
      </c>
      <c r="J39" s="104"/>
    </row>
    <row r="40" spans="1:14" ht="29.45" customHeight="1" x14ac:dyDescent="0.2">
      <c r="A40" s="54" t="s">
        <v>30</v>
      </c>
      <c r="B40" s="50"/>
      <c r="C40" s="53" t="s">
        <v>1</v>
      </c>
      <c r="D40" s="102" t="s">
        <v>55</v>
      </c>
      <c r="E40" s="102"/>
      <c r="F40" s="54" t="s">
        <v>30</v>
      </c>
      <c r="G40" s="50"/>
      <c r="H40" s="53" t="s">
        <v>1</v>
      </c>
      <c r="I40" s="109" t="s">
        <v>56</v>
      </c>
      <c r="J40" s="110"/>
    </row>
    <row r="41" spans="1:14" ht="15" x14ac:dyDescent="0.25">
      <c r="A41" s="8"/>
      <c r="B41" s="8"/>
      <c r="C41" s="41"/>
      <c r="D41" s="105"/>
      <c r="E41" s="106"/>
      <c r="F41" s="8"/>
      <c r="G41" s="8"/>
      <c r="H41" s="42"/>
      <c r="I41" s="107"/>
      <c r="J41" s="108"/>
    </row>
    <row r="42" spans="1:14" ht="28.5" customHeight="1" x14ac:dyDescent="0.2">
      <c r="A42" s="54" t="s">
        <v>31</v>
      </c>
      <c r="B42" s="50"/>
      <c r="C42" s="55" t="s">
        <v>21</v>
      </c>
      <c r="D42" s="102" t="s">
        <v>57</v>
      </c>
      <c r="E42" s="102"/>
      <c r="F42" s="54" t="s">
        <v>31</v>
      </c>
      <c r="G42" s="50"/>
      <c r="H42" s="55" t="s">
        <v>21</v>
      </c>
      <c r="I42" s="102" t="s">
        <v>58</v>
      </c>
      <c r="J42" s="102"/>
    </row>
    <row r="43" spans="1:14" ht="15" x14ac:dyDescent="0.25">
      <c r="A43" s="92"/>
      <c r="B43" s="8"/>
      <c r="C43" s="93"/>
      <c r="D43" s="107"/>
      <c r="E43" s="108"/>
      <c r="F43" s="48"/>
      <c r="G43" s="47"/>
      <c r="H43" s="49"/>
      <c r="I43" s="107"/>
      <c r="J43" s="108"/>
    </row>
    <row r="44" spans="1:14" ht="25.5" x14ac:dyDescent="0.2">
      <c r="A44" s="54" t="s">
        <v>2</v>
      </c>
      <c r="B44" s="51"/>
      <c r="C44" s="55" t="s">
        <v>3</v>
      </c>
      <c r="D44" s="102" t="s">
        <v>37</v>
      </c>
      <c r="E44" s="102"/>
      <c r="F44" s="54" t="s">
        <v>2</v>
      </c>
      <c r="G44" s="52"/>
      <c r="H44" s="55" t="s">
        <v>3</v>
      </c>
      <c r="I44" s="102" t="s">
        <v>36</v>
      </c>
      <c r="J44" s="102"/>
      <c r="L44" s="9"/>
      <c r="N44" s="9"/>
    </row>
    <row r="45" spans="1:14" ht="15" x14ac:dyDescent="0.25">
      <c r="A45" s="92"/>
      <c r="B45" s="8"/>
      <c r="C45" s="91" t="s">
        <v>0</v>
      </c>
      <c r="D45" s="103" t="s">
        <v>5</v>
      </c>
      <c r="E45" s="104"/>
      <c r="F45" s="92" t="s">
        <v>0</v>
      </c>
      <c r="G45" s="8"/>
      <c r="H45" s="91" t="s">
        <v>0</v>
      </c>
      <c r="I45" s="103" t="s">
        <v>5</v>
      </c>
      <c r="J45" s="104"/>
      <c r="N45" s="9"/>
    </row>
    <row r="46" spans="1:14" x14ac:dyDescent="0.2">
      <c r="A46" s="2"/>
      <c r="B46" s="85"/>
      <c r="C46" s="86"/>
      <c r="D46" s="85"/>
      <c r="E46" s="87"/>
      <c r="F46" s="88"/>
      <c r="G46" s="85"/>
      <c r="H46" s="89"/>
      <c r="I46" s="90"/>
      <c r="J46" s="3"/>
    </row>
    <row r="47" spans="1:14" x14ac:dyDescent="0.2">
      <c r="A47" s="94" t="s">
        <v>34</v>
      </c>
      <c r="B47" s="95">
        <f>G38+1</f>
        <v>11</v>
      </c>
      <c r="C47" s="97" t="s">
        <v>6</v>
      </c>
      <c r="D47" s="96">
        <f>J38+1</f>
        <v>45977</v>
      </c>
      <c r="E47" s="98">
        <f>D47+6</f>
        <v>45983</v>
      </c>
      <c r="F47" s="94" t="s">
        <v>34</v>
      </c>
      <c r="G47" s="95">
        <f>B47+1</f>
        <v>12</v>
      </c>
      <c r="H47" s="97" t="s">
        <v>6</v>
      </c>
      <c r="I47" s="96">
        <f>E47+1</f>
        <v>45984</v>
      </c>
      <c r="J47" s="98">
        <f>I47+6</f>
        <v>45990</v>
      </c>
    </row>
    <row r="48" spans="1:14" ht="15" x14ac:dyDescent="0.25">
      <c r="A48" s="8"/>
      <c r="B48" s="8"/>
      <c r="C48" s="91" t="s">
        <v>0</v>
      </c>
      <c r="D48" s="103" t="s">
        <v>5</v>
      </c>
      <c r="E48" s="104"/>
      <c r="F48" s="8"/>
      <c r="G48" s="8"/>
      <c r="H48" s="91"/>
      <c r="I48" s="103" t="s">
        <v>5</v>
      </c>
      <c r="J48" s="104"/>
    </row>
    <row r="49" spans="1:11" ht="27.75" customHeight="1" x14ac:dyDescent="0.2">
      <c r="A49" s="54" t="s">
        <v>30</v>
      </c>
      <c r="B49" s="50"/>
      <c r="C49" s="53" t="s">
        <v>1</v>
      </c>
      <c r="D49" s="102" t="s">
        <v>59</v>
      </c>
      <c r="E49" s="102"/>
      <c r="F49" s="54" t="s">
        <v>30</v>
      </c>
      <c r="G49" s="50"/>
      <c r="H49" s="53" t="s">
        <v>1</v>
      </c>
      <c r="I49" s="102" t="s">
        <v>61</v>
      </c>
      <c r="J49" s="102"/>
    </row>
    <row r="50" spans="1:11" ht="15" x14ac:dyDescent="0.25">
      <c r="A50" s="8"/>
      <c r="B50" s="8"/>
      <c r="C50" s="41"/>
      <c r="D50" s="105"/>
      <c r="E50" s="106"/>
      <c r="F50" s="8"/>
      <c r="G50" s="8"/>
      <c r="H50" s="42"/>
      <c r="I50" s="107"/>
      <c r="J50" s="108"/>
    </row>
    <row r="51" spans="1:11" ht="28.5" customHeight="1" x14ac:dyDescent="0.2">
      <c r="A51" s="54" t="s">
        <v>31</v>
      </c>
      <c r="B51" s="50"/>
      <c r="C51" s="55" t="s">
        <v>21</v>
      </c>
      <c r="D51" s="109" t="s">
        <v>60</v>
      </c>
      <c r="E51" s="110"/>
      <c r="F51" s="54" t="s">
        <v>31</v>
      </c>
      <c r="G51" s="50"/>
      <c r="H51" s="55" t="s">
        <v>19</v>
      </c>
      <c r="I51" s="102" t="s">
        <v>62</v>
      </c>
      <c r="J51" s="102"/>
    </row>
    <row r="52" spans="1:11" ht="15" x14ac:dyDescent="0.25">
      <c r="A52" s="92"/>
      <c r="B52" s="8"/>
      <c r="C52" s="93"/>
      <c r="D52" s="107"/>
      <c r="E52" s="108"/>
      <c r="F52" s="48"/>
      <c r="G52" s="47"/>
      <c r="H52" s="49"/>
      <c r="I52" s="107"/>
      <c r="J52" s="108"/>
    </row>
    <row r="53" spans="1:11" ht="25.5" x14ac:dyDescent="0.2">
      <c r="A53" s="54" t="s">
        <v>2</v>
      </c>
      <c r="B53" s="51"/>
      <c r="C53" s="55" t="s">
        <v>3</v>
      </c>
      <c r="D53" s="102" t="s">
        <v>37</v>
      </c>
      <c r="E53" s="102"/>
      <c r="F53" s="54" t="s">
        <v>2</v>
      </c>
      <c r="G53" s="52"/>
      <c r="H53" s="55" t="s">
        <v>3</v>
      </c>
      <c r="I53" s="102" t="s">
        <v>38</v>
      </c>
      <c r="J53" s="102"/>
    </row>
    <row r="54" spans="1:11" ht="15" x14ac:dyDescent="0.25">
      <c r="A54" s="92"/>
      <c r="B54" s="8"/>
      <c r="C54" s="91" t="s">
        <v>0</v>
      </c>
      <c r="D54" s="103" t="s">
        <v>5</v>
      </c>
      <c r="E54" s="104"/>
      <c r="F54" s="92" t="s">
        <v>0</v>
      </c>
      <c r="G54" s="8"/>
      <c r="H54" s="91" t="s">
        <v>0</v>
      </c>
      <c r="I54" s="103" t="s">
        <v>5</v>
      </c>
      <c r="J54" s="104"/>
    </row>
    <row r="55" spans="1:11" x14ac:dyDescent="0.2">
      <c r="K55" s="9"/>
    </row>
    <row r="58" spans="1:11" ht="32.1" customHeight="1" x14ac:dyDescent="0.2"/>
    <row r="60" spans="1:11" ht="30.6" customHeight="1" x14ac:dyDescent="0.2"/>
    <row r="67" ht="27.6" customHeight="1" x14ac:dyDescent="0.2"/>
    <row r="69" ht="28.5" customHeight="1" x14ac:dyDescent="0.2"/>
    <row r="76" ht="27.6" customHeight="1" x14ac:dyDescent="0.2"/>
    <row r="78" ht="28.5" customHeight="1" x14ac:dyDescent="0.2"/>
    <row r="94" ht="27.75" customHeight="1" x14ac:dyDescent="0.2"/>
    <row r="103" ht="27" customHeight="1" x14ac:dyDescent="0.2"/>
    <row r="105" ht="28.5" customHeight="1" x14ac:dyDescent="0.2"/>
  </sheetData>
  <mergeCells count="87">
    <mergeCell ref="H1:J1"/>
    <mergeCell ref="L11:O15"/>
    <mergeCell ref="L2:M8"/>
    <mergeCell ref="I23:J23"/>
    <mergeCell ref="D3:E3"/>
    <mergeCell ref="I3:J3"/>
    <mergeCell ref="D4:E4"/>
    <mergeCell ref="I4:J4"/>
    <mergeCell ref="D5:E5"/>
    <mergeCell ref="I5:J5"/>
    <mergeCell ref="D6:E6"/>
    <mergeCell ref="I6:J6"/>
    <mergeCell ref="D7:E7"/>
    <mergeCell ref="I7:J7"/>
    <mergeCell ref="D8:E8"/>
    <mergeCell ref="I8:J8"/>
    <mergeCell ref="D9:E9"/>
    <mergeCell ref="I9:J9"/>
    <mergeCell ref="D12:E12"/>
    <mergeCell ref="I12:J12"/>
    <mergeCell ref="D13:E13"/>
    <mergeCell ref="I13:J13"/>
    <mergeCell ref="D14:E14"/>
    <mergeCell ref="I14:J14"/>
    <mergeCell ref="I24:J24"/>
    <mergeCell ref="I15:J15"/>
    <mergeCell ref="D16:E16"/>
    <mergeCell ref="I16:J16"/>
    <mergeCell ref="D15:E15"/>
    <mergeCell ref="D17:E17"/>
    <mergeCell ref="I17:J17"/>
    <mergeCell ref="D18:E18"/>
    <mergeCell ref="I18:J18"/>
    <mergeCell ref="D21:E21"/>
    <mergeCell ref="I21:J21"/>
    <mergeCell ref="D22:E22"/>
    <mergeCell ref="I22:J22"/>
    <mergeCell ref="D23:E23"/>
    <mergeCell ref="D24:E24"/>
    <mergeCell ref="D25:E25"/>
    <mergeCell ref="I25:J25"/>
    <mergeCell ref="D26:E26"/>
    <mergeCell ref="I26:J26"/>
    <mergeCell ref="D34:E34"/>
    <mergeCell ref="I34:J34"/>
    <mergeCell ref="D35:E35"/>
    <mergeCell ref="I35:J35"/>
    <mergeCell ref="D36:E36"/>
    <mergeCell ref="I36:J36"/>
    <mergeCell ref="D32:E32"/>
    <mergeCell ref="I32:J32"/>
    <mergeCell ref="D33:E33"/>
    <mergeCell ref="I33:J33"/>
    <mergeCell ref="D27:E27"/>
    <mergeCell ref="I27:J27"/>
    <mergeCell ref="D30:E30"/>
    <mergeCell ref="I30:J30"/>
    <mergeCell ref="D31:E31"/>
    <mergeCell ref="I31:J31"/>
    <mergeCell ref="D39:E39"/>
    <mergeCell ref="I39:J39"/>
    <mergeCell ref="D40:E40"/>
    <mergeCell ref="I40:J40"/>
    <mergeCell ref="D41:E41"/>
    <mergeCell ref="I41:J41"/>
    <mergeCell ref="D42:E42"/>
    <mergeCell ref="I42:J42"/>
    <mergeCell ref="D43:E43"/>
    <mergeCell ref="I43:J43"/>
    <mergeCell ref="D44:E44"/>
    <mergeCell ref="I44:J44"/>
    <mergeCell ref="D45:E45"/>
    <mergeCell ref="I45:J45"/>
    <mergeCell ref="D48:E48"/>
    <mergeCell ref="I48:J48"/>
    <mergeCell ref="D49:E49"/>
    <mergeCell ref="I49:J49"/>
    <mergeCell ref="D53:E53"/>
    <mergeCell ref="I53:J53"/>
    <mergeCell ref="D54:E54"/>
    <mergeCell ref="I54:J54"/>
    <mergeCell ref="D50:E50"/>
    <mergeCell ref="I50:J50"/>
    <mergeCell ref="D51:E51"/>
    <mergeCell ref="I51:J51"/>
    <mergeCell ref="D52:E52"/>
    <mergeCell ref="I52:J5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97"/>
  <sheetViews>
    <sheetView workbookViewId="0">
      <selection activeCell="J21" sqref="J21"/>
    </sheetView>
  </sheetViews>
  <sheetFormatPr defaultRowHeight="15.75" x14ac:dyDescent="0.25"/>
  <cols>
    <col min="1" max="1" width="12.5703125" style="11" customWidth="1"/>
    <col min="2" max="2" width="14.42578125" style="11" customWidth="1"/>
    <col min="3" max="3" width="17.140625" style="11" customWidth="1"/>
    <col min="4" max="4" width="3" style="11" customWidth="1"/>
    <col min="5" max="10" width="10.7109375" style="11" customWidth="1"/>
    <col min="11" max="11" width="3.7109375" style="11" customWidth="1"/>
    <col min="12" max="12" width="14" customWidth="1"/>
    <col min="13" max="13" width="0.85546875" customWidth="1"/>
    <col min="14" max="14" width="11.85546875" customWidth="1"/>
    <col min="15" max="15" width="3.140625" style="11" customWidth="1"/>
    <col min="16" max="250" width="9.140625" style="11"/>
    <col min="251" max="251" width="12.5703125" style="11" customWidth="1"/>
    <col min="252" max="252" width="14.42578125" style="11" customWidth="1"/>
    <col min="253" max="253" width="17.140625" style="11" customWidth="1"/>
    <col min="254" max="254" width="3" style="11" customWidth="1"/>
    <col min="255" max="261" width="10.7109375" style="11" customWidth="1"/>
    <col min="262" max="262" width="3.7109375" style="11" customWidth="1"/>
    <col min="263" max="263" width="16.7109375" style="11" customWidth="1"/>
    <col min="264" max="264" width="16.28515625" style="11" customWidth="1"/>
    <col min="265" max="265" width="18.42578125" style="11" customWidth="1"/>
    <col min="266" max="506" width="9.140625" style="11"/>
    <col min="507" max="507" width="12.5703125" style="11" customWidth="1"/>
    <col min="508" max="508" width="14.42578125" style="11" customWidth="1"/>
    <col min="509" max="509" width="17.140625" style="11" customWidth="1"/>
    <col min="510" max="510" width="3" style="11" customWidth="1"/>
    <col min="511" max="517" width="10.7109375" style="11" customWidth="1"/>
    <col min="518" max="518" width="3.7109375" style="11" customWidth="1"/>
    <col min="519" max="519" width="16.7109375" style="11" customWidth="1"/>
    <col min="520" max="520" width="16.28515625" style="11" customWidth="1"/>
    <col min="521" max="521" width="18.42578125" style="11" customWidth="1"/>
    <col min="522" max="762" width="9.140625" style="11"/>
    <col min="763" max="763" width="12.5703125" style="11" customWidth="1"/>
    <col min="764" max="764" width="14.42578125" style="11" customWidth="1"/>
    <col min="765" max="765" width="17.140625" style="11" customWidth="1"/>
    <col min="766" max="766" width="3" style="11" customWidth="1"/>
    <col min="767" max="773" width="10.7109375" style="11" customWidth="1"/>
    <col min="774" max="774" width="3.7109375" style="11" customWidth="1"/>
    <col min="775" max="775" width="16.7109375" style="11" customWidth="1"/>
    <col min="776" max="776" width="16.28515625" style="11" customWidth="1"/>
    <col min="777" max="777" width="18.42578125" style="11" customWidth="1"/>
    <col min="778" max="1018" width="9.140625" style="11"/>
    <col min="1019" max="1019" width="12.5703125" style="11" customWidth="1"/>
    <col min="1020" max="1020" width="14.42578125" style="11" customWidth="1"/>
    <col min="1021" max="1021" width="17.140625" style="11" customWidth="1"/>
    <col min="1022" max="1022" width="3" style="11" customWidth="1"/>
    <col min="1023" max="1029" width="10.7109375" style="11" customWidth="1"/>
    <col min="1030" max="1030" width="3.7109375" style="11" customWidth="1"/>
    <col min="1031" max="1031" width="16.7109375" style="11" customWidth="1"/>
    <col min="1032" max="1032" width="16.28515625" style="11" customWidth="1"/>
    <col min="1033" max="1033" width="18.42578125" style="11" customWidth="1"/>
    <col min="1034" max="1274" width="9.140625" style="11"/>
    <col min="1275" max="1275" width="12.5703125" style="11" customWidth="1"/>
    <col min="1276" max="1276" width="14.42578125" style="11" customWidth="1"/>
    <col min="1277" max="1277" width="17.140625" style="11" customWidth="1"/>
    <col min="1278" max="1278" width="3" style="11" customWidth="1"/>
    <col min="1279" max="1285" width="10.7109375" style="11" customWidth="1"/>
    <col min="1286" max="1286" width="3.7109375" style="11" customWidth="1"/>
    <col min="1287" max="1287" width="16.7109375" style="11" customWidth="1"/>
    <col min="1288" max="1288" width="16.28515625" style="11" customWidth="1"/>
    <col min="1289" max="1289" width="18.42578125" style="11" customWidth="1"/>
    <col min="1290" max="1530" width="9.140625" style="11"/>
    <col min="1531" max="1531" width="12.5703125" style="11" customWidth="1"/>
    <col min="1532" max="1532" width="14.42578125" style="11" customWidth="1"/>
    <col min="1533" max="1533" width="17.140625" style="11" customWidth="1"/>
    <col min="1534" max="1534" width="3" style="11" customWidth="1"/>
    <col min="1535" max="1541" width="10.7109375" style="11" customWidth="1"/>
    <col min="1542" max="1542" width="3.7109375" style="11" customWidth="1"/>
    <col min="1543" max="1543" width="16.7109375" style="11" customWidth="1"/>
    <col min="1544" max="1544" width="16.28515625" style="11" customWidth="1"/>
    <col min="1545" max="1545" width="18.42578125" style="11" customWidth="1"/>
    <col min="1546" max="1786" width="9.140625" style="11"/>
    <col min="1787" max="1787" width="12.5703125" style="11" customWidth="1"/>
    <col min="1788" max="1788" width="14.42578125" style="11" customWidth="1"/>
    <col min="1789" max="1789" width="17.140625" style="11" customWidth="1"/>
    <col min="1790" max="1790" width="3" style="11" customWidth="1"/>
    <col min="1791" max="1797" width="10.7109375" style="11" customWidth="1"/>
    <col min="1798" max="1798" width="3.7109375" style="11" customWidth="1"/>
    <col min="1799" max="1799" width="16.7109375" style="11" customWidth="1"/>
    <col min="1800" max="1800" width="16.28515625" style="11" customWidth="1"/>
    <col min="1801" max="1801" width="18.42578125" style="11" customWidth="1"/>
    <col min="1802" max="2042" width="9.140625" style="11"/>
    <col min="2043" max="2043" width="12.5703125" style="11" customWidth="1"/>
    <col min="2044" max="2044" width="14.42578125" style="11" customWidth="1"/>
    <col min="2045" max="2045" width="17.140625" style="11" customWidth="1"/>
    <col min="2046" max="2046" width="3" style="11" customWidth="1"/>
    <col min="2047" max="2053" width="10.7109375" style="11" customWidth="1"/>
    <col min="2054" max="2054" width="3.7109375" style="11" customWidth="1"/>
    <col min="2055" max="2055" width="16.7109375" style="11" customWidth="1"/>
    <col min="2056" max="2056" width="16.28515625" style="11" customWidth="1"/>
    <col min="2057" max="2057" width="18.42578125" style="11" customWidth="1"/>
    <col min="2058" max="2298" width="9.140625" style="11"/>
    <col min="2299" max="2299" width="12.5703125" style="11" customWidth="1"/>
    <col min="2300" max="2300" width="14.42578125" style="11" customWidth="1"/>
    <col min="2301" max="2301" width="17.140625" style="11" customWidth="1"/>
    <col min="2302" max="2302" width="3" style="11" customWidth="1"/>
    <col min="2303" max="2309" width="10.7109375" style="11" customWidth="1"/>
    <col min="2310" max="2310" width="3.7109375" style="11" customWidth="1"/>
    <col min="2311" max="2311" width="16.7109375" style="11" customWidth="1"/>
    <col min="2312" max="2312" width="16.28515625" style="11" customWidth="1"/>
    <col min="2313" max="2313" width="18.42578125" style="11" customWidth="1"/>
    <col min="2314" max="2554" width="9.140625" style="11"/>
    <col min="2555" max="2555" width="12.5703125" style="11" customWidth="1"/>
    <col min="2556" max="2556" width="14.42578125" style="11" customWidth="1"/>
    <col min="2557" max="2557" width="17.140625" style="11" customWidth="1"/>
    <col min="2558" max="2558" width="3" style="11" customWidth="1"/>
    <col min="2559" max="2565" width="10.7109375" style="11" customWidth="1"/>
    <col min="2566" max="2566" width="3.7109375" style="11" customWidth="1"/>
    <col min="2567" max="2567" width="16.7109375" style="11" customWidth="1"/>
    <col min="2568" max="2568" width="16.28515625" style="11" customWidth="1"/>
    <col min="2569" max="2569" width="18.42578125" style="11" customWidth="1"/>
    <col min="2570" max="2810" width="9.140625" style="11"/>
    <col min="2811" max="2811" width="12.5703125" style="11" customWidth="1"/>
    <col min="2812" max="2812" width="14.42578125" style="11" customWidth="1"/>
    <col min="2813" max="2813" width="17.140625" style="11" customWidth="1"/>
    <col min="2814" max="2814" width="3" style="11" customWidth="1"/>
    <col min="2815" max="2821" width="10.7109375" style="11" customWidth="1"/>
    <col min="2822" max="2822" width="3.7109375" style="11" customWidth="1"/>
    <col min="2823" max="2823" width="16.7109375" style="11" customWidth="1"/>
    <col min="2824" max="2824" width="16.28515625" style="11" customWidth="1"/>
    <col min="2825" max="2825" width="18.42578125" style="11" customWidth="1"/>
    <col min="2826" max="3066" width="9.140625" style="11"/>
    <col min="3067" max="3067" width="12.5703125" style="11" customWidth="1"/>
    <col min="3068" max="3068" width="14.42578125" style="11" customWidth="1"/>
    <col min="3069" max="3069" width="17.140625" style="11" customWidth="1"/>
    <col min="3070" max="3070" width="3" style="11" customWidth="1"/>
    <col min="3071" max="3077" width="10.7109375" style="11" customWidth="1"/>
    <col min="3078" max="3078" width="3.7109375" style="11" customWidth="1"/>
    <col min="3079" max="3079" width="16.7109375" style="11" customWidth="1"/>
    <col min="3080" max="3080" width="16.28515625" style="11" customWidth="1"/>
    <col min="3081" max="3081" width="18.42578125" style="11" customWidth="1"/>
    <col min="3082" max="3322" width="9.140625" style="11"/>
    <col min="3323" max="3323" width="12.5703125" style="11" customWidth="1"/>
    <col min="3324" max="3324" width="14.42578125" style="11" customWidth="1"/>
    <col min="3325" max="3325" width="17.140625" style="11" customWidth="1"/>
    <col min="3326" max="3326" width="3" style="11" customWidth="1"/>
    <col min="3327" max="3333" width="10.7109375" style="11" customWidth="1"/>
    <col min="3334" max="3334" width="3.7109375" style="11" customWidth="1"/>
    <col min="3335" max="3335" width="16.7109375" style="11" customWidth="1"/>
    <col min="3336" max="3336" width="16.28515625" style="11" customWidth="1"/>
    <col min="3337" max="3337" width="18.42578125" style="11" customWidth="1"/>
    <col min="3338" max="3578" width="9.140625" style="11"/>
    <col min="3579" max="3579" width="12.5703125" style="11" customWidth="1"/>
    <col min="3580" max="3580" width="14.42578125" style="11" customWidth="1"/>
    <col min="3581" max="3581" width="17.140625" style="11" customWidth="1"/>
    <col min="3582" max="3582" width="3" style="11" customWidth="1"/>
    <col min="3583" max="3589" width="10.7109375" style="11" customWidth="1"/>
    <col min="3590" max="3590" width="3.7109375" style="11" customWidth="1"/>
    <col min="3591" max="3591" width="16.7109375" style="11" customWidth="1"/>
    <col min="3592" max="3592" width="16.28515625" style="11" customWidth="1"/>
    <col min="3593" max="3593" width="18.42578125" style="11" customWidth="1"/>
    <col min="3594" max="3834" width="9.140625" style="11"/>
    <col min="3835" max="3835" width="12.5703125" style="11" customWidth="1"/>
    <col min="3836" max="3836" width="14.42578125" style="11" customWidth="1"/>
    <col min="3837" max="3837" width="17.140625" style="11" customWidth="1"/>
    <col min="3838" max="3838" width="3" style="11" customWidth="1"/>
    <col min="3839" max="3845" width="10.7109375" style="11" customWidth="1"/>
    <col min="3846" max="3846" width="3.7109375" style="11" customWidth="1"/>
    <col min="3847" max="3847" width="16.7109375" style="11" customWidth="1"/>
    <col min="3848" max="3848" width="16.28515625" style="11" customWidth="1"/>
    <col min="3849" max="3849" width="18.42578125" style="11" customWidth="1"/>
    <col min="3850" max="4090" width="9.140625" style="11"/>
    <col min="4091" max="4091" width="12.5703125" style="11" customWidth="1"/>
    <col min="4092" max="4092" width="14.42578125" style="11" customWidth="1"/>
    <col min="4093" max="4093" width="17.140625" style="11" customWidth="1"/>
    <col min="4094" max="4094" width="3" style="11" customWidth="1"/>
    <col min="4095" max="4101" width="10.7109375" style="11" customWidth="1"/>
    <col min="4102" max="4102" width="3.7109375" style="11" customWidth="1"/>
    <col min="4103" max="4103" width="16.7109375" style="11" customWidth="1"/>
    <col min="4104" max="4104" width="16.28515625" style="11" customWidth="1"/>
    <col min="4105" max="4105" width="18.42578125" style="11" customWidth="1"/>
    <col min="4106" max="4346" width="9.140625" style="11"/>
    <col min="4347" max="4347" width="12.5703125" style="11" customWidth="1"/>
    <col min="4348" max="4348" width="14.42578125" style="11" customWidth="1"/>
    <col min="4349" max="4349" width="17.140625" style="11" customWidth="1"/>
    <col min="4350" max="4350" width="3" style="11" customWidth="1"/>
    <col min="4351" max="4357" width="10.7109375" style="11" customWidth="1"/>
    <col min="4358" max="4358" width="3.7109375" style="11" customWidth="1"/>
    <col min="4359" max="4359" width="16.7109375" style="11" customWidth="1"/>
    <col min="4360" max="4360" width="16.28515625" style="11" customWidth="1"/>
    <col min="4361" max="4361" width="18.42578125" style="11" customWidth="1"/>
    <col min="4362" max="4602" width="9.140625" style="11"/>
    <col min="4603" max="4603" width="12.5703125" style="11" customWidth="1"/>
    <col min="4604" max="4604" width="14.42578125" style="11" customWidth="1"/>
    <col min="4605" max="4605" width="17.140625" style="11" customWidth="1"/>
    <col min="4606" max="4606" width="3" style="11" customWidth="1"/>
    <col min="4607" max="4613" width="10.7109375" style="11" customWidth="1"/>
    <col min="4614" max="4614" width="3.7109375" style="11" customWidth="1"/>
    <col min="4615" max="4615" width="16.7109375" style="11" customWidth="1"/>
    <col min="4616" max="4616" width="16.28515625" style="11" customWidth="1"/>
    <col min="4617" max="4617" width="18.42578125" style="11" customWidth="1"/>
    <col min="4618" max="4858" width="9.140625" style="11"/>
    <col min="4859" max="4859" width="12.5703125" style="11" customWidth="1"/>
    <col min="4860" max="4860" width="14.42578125" style="11" customWidth="1"/>
    <col min="4861" max="4861" width="17.140625" style="11" customWidth="1"/>
    <col min="4862" max="4862" width="3" style="11" customWidth="1"/>
    <col min="4863" max="4869" width="10.7109375" style="11" customWidth="1"/>
    <col min="4870" max="4870" width="3.7109375" style="11" customWidth="1"/>
    <col min="4871" max="4871" width="16.7109375" style="11" customWidth="1"/>
    <col min="4872" max="4872" width="16.28515625" style="11" customWidth="1"/>
    <col min="4873" max="4873" width="18.42578125" style="11" customWidth="1"/>
    <col min="4874" max="5114" width="9.140625" style="11"/>
    <col min="5115" max="5115" width="12.5703125" style="11" customWidth="1"/>
    <col min="5116" max="5116" width="14.42578125" style="11" customWidth="1"/>
    <col min="5117" max="5117" width="17.140625" style="11" customWidth="1"/>
    <col min="5118" max="5118" width="3" style="11" customWidth="1"/>
    <col min="5119" max="5125" width="10.7109375" style="11" customWidth="1"/>
    <col min="5126" max="5126" width="3.7109375" style="11" customWidth="1"/>
    <col min="5127" max="5127" width="16.7109375" style="11" customWidth="1"/>
    <col min="5128" max="5128" width="16.28515625" style="11" customWidth="1"/>
    <col min="5129" max="5129" width="18.42578125" style="11" customWidth="1"/>
    <col min="5130" max="5370" width="9.140625" style="11"/>
    <col min="5371" max="5371" width="12.5703125" style="11" customWidth="1"/>
    <col min="5372" max="5372" width="14.42578125" style="11" customWidth="1"/>
    <col min="5373" max="5373" width="17.140625" style="11" customWidth="1"/>
    <col min="5374" max="5374" width="3" style="11" customWidth="1"/>
    <col min="5375" max="5381" width="10.7109375" style="11" customWidth="1"/>
    <col min="5382" max="5382" width="3.7109375" style="11" customWidth="1"/>
    <col min="5383" max="5383" width="16.7109375" style="11" customWidth="1"/>
    <col min="5384" max="5384" width="16.28515625" style="11" customWidth="1"/>
    <col min="5385" max="5385" width="18.42578125" style="11" customWidth="1"/>
    <col min="5386" max="5626" width="9.140625" style="11"/>
    <col min="5627" max="5627" width="12.5703125" style="11" customWidth="1"/>
    <col min="5628" max="5628" width="14.42578125" style="11" customWidth="1"/>
    <col min="5629" max="5629" width="17.140625" style="11" customWidth="1"/>
    <col min="5630" max="5630" width="3" style="11" customWidth="1"/>
    <col min="5631" max="5637" width="10.7109375" style="11" customWidth="1"/>
    <col min="5638" max="5638" width="3.7109375" style="11" customWidth="1"/>
    <col min="5639" max="5639" width="16.7109375" style="11" customWidth="1"/>
    <col min="5640" max="5640" width="16.28515625" style="11" customWidth="1"/>
    <col min="5641" max="5641" width="18.42578125" style="11" customWidth="1"/>
    <col min="5642" max="5882" width="9.140625" style="11"/>
    <col min="5883" max="5883" width="12.5703125" style="11" customWidth="1"/>
    <col min="5884" max="5884" width="14.42578125" style="11" customWidth="1"/>
    <col min="5885" max="5885" width="17.140625" style="11" customWidth="1"/>
    <col min="5886" max="5886" width="3" style="11" customWidth="1"/>
    <col min="5887" max="5893" width="10.7109375" style="11" customWidth="1"/>
    <col min="5894" max="5894" width="3.7109375" style="11" customWidth="1"/>
    <col min="5895" max="5895" width="16.7109375" style="11" customWidth="1"/>
    <col min="5896" max="5896" width="16.28515625" style="11" customWidth="1"/>
    <col min="5897" max="5897" width="18.42578125" style="11" customWidth="1"/>
    <col min="5898" max="6138" width="9.140625" style="11"/>
    <col min="6139" max="6139" width="12.5703125" style="11" customWidth="1"/>
    <col min="6140" max="6140" width="14.42578125" style="11" customWidth="1"/>
    <col min="6141" max="6141" width="17.140625" style="11" customWidth="1"/>
    <col min="6142" max="6142" width="3" style="11" customWidth="1"/>
    <col min="6143" max="6149" width="10.7109375" style="11" customWidth="1"/>
    <col min="6150" max="6150" width="3.7109375" style="11" customWidth="1"/>
    <col min="6151" max="6151" width="16.7109375" style="11" customWidth="1"/>
    <col min="6152" max="6152" width="16.28515625" style="11" customWidth="1"/>
    <col min="6153" max="6153" width="18.42578125" style="11" customWidth="1"/>
    <col min="6154" max="6394" width="9.140625" style="11"/>
    <col min="6395" max="6395" width="12.5703125" style="11" customWidth="1"/>
    <col min="6396" max="6396" width="14.42578125" style="11" customWidth="1"/>
    <col min="6397" max="6397" width="17.140625" style="11" customWidth="1"/>
    <col min="6398" max="6398" width="3" style="11" customWidth="1"/>
    <col min="6399" max="6405" width="10.7109375" style="11" customWidth="1"/>
    <col min="6406" max="6406" width="3.7109375" style="11" customWidth="1"/>
    <col min="6407" max="6407" width="16.7109375" style="11" customWidth="1"/>
    <col min="6408" max="6408" width="16.28515625" style="11" customWidth="1"/>
    <col min="6409" max="6409" width="18.42578125" style="11" customWidth="1"/>
    <col min="6410" max="6650" width="9.140625" style="11"/>
    <col min="6651" max="6651" width="12.5703125" style="11" customWidth="1"/>
    <col min="6652" max="6652" width="14.42578125" style="11" customWidth="1"/>
    <col min="6653" max="6653" width="17.140625" style="11" customWidth="1"/>
    <col min="6654" max="6654" width="3" style="11" customWidth="1"/>
    <col min="6655" max="6661" width="10.7109375" style="11" customWidth="1"/>
    <col min="6662" max="6662" width="3.7109375" style="11" customWidth="1"/>
    <col min="6663" max="6663" width="16.7109375" style="11" customWidth="1"/>
    <col min="6664" max="6664" width="16.28515625" style="11" customWidth="1"/>
    <col min="6665" max="6665" width="18.42578125" style="11" customWidth="1"/>
    <col min="6666" max="6906" width="9.140625" style="11"/>
    <col min="6907" max="6907" width="12.5703125" style="11" customWidth="1"/>
    <col min="6908" max="6908" width="14.42578125" style="11" customWidth="1"/>
    <col min="6909" max="6909" width="17.140625" style="11" customWidth="1"/>
    <col min="6910" max="6910" width="3" style="11" customWidth="1"/>
    <col min="6911" max="6917" width="10.7109375" style="11" customWidth="1"/>
    <col min="6918" max="6918" width="3.7109375" style="11" customWidth="1"/>
    <col min="6919" max="6919" width="16.7109375" style="11" customWidth="1"/>
    <col min="6920" max="6920" width="16.28515625" style="11" customWidth="1"/>
    <col min="6921" max="6921" width="18.42578125" style="11" customWidth="1"/>
    <col min="6922" max="7162" width="9.140625" style="11"/>
    <col min="7163" max="7163" width="12.5703125" style="11" customWidth="1"/>
    <col min="7164" max="7164" width="14.42578125" style="11" customWidth="1"/>
    <col min="7165" max="7165" width="17.140625" style="11" customWidth="1"/>
    <col min="7166" max="7166" width="3" style="11" customWidth="1"/>
    <col min="7167" max="7173" width="10.7109375" style="11" customWidth="1"/>
    <col min="7174" max="7174" width="3.7109375" style="11" customWidth="1"/>
    <col min="7175" max="7175" width="16.7109375" style="11" customWidth="1"/>
    <col min="7176" max="7176" width="16.28515625" style="11" customWidth="1"/>
    <col min="7177" max="7177" width="18.42578125" style="11" customWidth="1"/>
    <col min="7178" max="7418" width="9.140625" style="11"/>
    <col min="7419" max="7419" width="12.5703125" style="11" customWidth="1"/>
    <col min="7420" max="7420" width="14.42578125" style="11" customWidth="1"/>
    <col min="7421" max="7421" width="17.140625" style="11" customWidth="1"/>
    <col min="7422" max="7422" width="3" style="11" customWidth="1"/>
    <col min="7423" max="7429" width="10.7109375" style="11" customWidth="1"/>
    <col min="7430" max="7430" width="3.7109375" style="11" customWidth="1"/>
    <col min="7431" max="7431" width="16.7109375" style="11" customWidth="1"/>
    <col min="7432" max="7432" width="16.28515625" style="11" customWidth="1"/>
    <col min="7433" max="7433" width="18.42578125" style="11" customWidth="1"/>
    <col min="7434" max="7674" width="9.140625" style="11"/>
    <col min="7675" max="7675" width="12.5703125" style="11" customWidth="1"/>
    <col min="7676" max="7676" width="14.42578125" style="11" customWidth="1"/>
    <col min="7677" max="7677" width="17.140625" style="11" customWidth="1"/>
    <col min="7678" max="7678" width="3" style="11" customWidth="1"/>
    <col min="7679" max="7685" width="10.7109375" style="11" customWidth="1"/>
    <col min="7686" max="7686" width="3.7109375" style="11" customWidth="1"/>
    <col min="7687" max="7687" width="16.7109375" style="11" customWidth="1"/>
    <col min="7688" max="7688" width="16.28515625" style="11" customWidth="1"/>
    <col min="7689" max="7689" width="18.42578125" style="11" customWidth="1"/>
    <col min="7690" max="7930" width="9.140625" style="11"/>
    <col min="7931" max="7931" width="12.5703125" style="11" customWidth="1"/>
    <col min="7932" max="7932" width="14.42578125" style="11" customWidth="1"/>
    <col min="7933" max="7933" width="17.140625" style="11" customWidth="1"/>
    <col min="7934" max="7934" width="3" style="11" customWidth="1"/>
    <col min="7935" max="7941" width="10.7109375" style="11" customWidth="1"/>
    <col min="7942" max="7942" width="3.7109375" style="11" customWidth="1"/>
    <col min="7943" max="7943" width="16.7109375" style="11" customWidth="1"/>
    <col min="7944" max="7944" width="16.28515625" style="11" customWidth="1"/>
    <col min="7945" max="7945" width="18.42578125" style="11" customWidth="1"/>
    <col min="7946" max="8186" width="9.140625" style="11"/>
    <col min="8187" max="8187" width="12.5703125" style="11" customWidth="1"/>
    <col min="8188" max="8188" width="14.42578125" style="11" customWidth="1"/>
    <col min="8189" max="8189" width="17.140625" style="11" customWidth="1"/>
    <col min="8190" max="8190" width="3" style="11" customWidth="1"/>
    <col min="8191" max="8197" width="10.7109375" style="11" customWidth="1"/>
    <col min="8198" max="8198" width="3.7109375" style="11" customWidth="1"/>
    <col min="8199" max="8199" width="16.7109375" style="11" customWidth="1"/>
    <col min="8200" max="8200" width="16.28515625" style="11" customWidth="1"/>
    <col min="8201" max="8201" width="18.42578125" style="11" customWidth="1"/>
    <col min="8202" max="8442" width="9.140625" style="11"/>
    <col min="8443" max="8443" width="12.5703125" style="11" customWidth="1"/>
    <col min="8444" max="8444" width="14.42578125" style="11" customWidth="1"/>
    <col min="8445" max="8445" width="17.140625" style="11" customWidth="1"/>
    <col min="8446" max="8446" width="3" style="11" customWidth="1"/>
    <col min="8447" max="8453" width="10.7109375" style="11" customWidth="1"/>
    <col min="8454" max="8454" width="3.7109375" style="11" customWidth="1"/>
    <col min="8455" max="8455" width="16.7109375" style="11" customWidth="1"/>
    <col min="8456" max="8456" width="16.28515625" style="11" customWidth="1"/>
    <col min="8457" max="8457" width="18.42578125" style="11" customWidth="1"/>
    <col min="8458" max="8698" width="9.140625" style="11"/>
    <col min="8699" max="8699" width="12.5703125" style="11" customWidth="1"/>
    <col min="8700" max="8700" width="14.42578125" style="11" customWidth="1"/>
    <col min="8701" max="8701" width="17.140625" style="11" customWidth="1"/>
    <col min="8702" max="8702" width="3" style="11" customWidth="1"/>
    <col min="8703" max="8709" width="10.7109375" style="11" customWidth="1"/>
    <col min="8710" max="8710" width="3.7109375" style="11" customWidth="1"/>
    <col min="8711" max="8711" width="16.7109375" style="11" customWidth="1"/>
    <col min="8712" max="8712" width="16.28515625" style="11" customWidth="1"/>
    <col min="8713" max="8713" width="18.42578125" style="11" customWidth="1"/>
    <col min="8714" max="8954" width="9.140625" style="11"/>
    <col min="8955" max="8955" width="12.5703125" style="11" customWidth="1"/>
    <col min="8956" max="8956" width="14.42578125" style="11" customWidth="1"/>
    <col min="8957" max="8957" width="17.140625" style="11" customWidth="1"/>
    <col min="8958" max="8958" width="3" style="11" customWidth="1"/>
    <col min="8959" max="8965" width="10.7109375" style="11" customWidth="1"/>
    <col min="8966" max="8966" width="3.7109375" style="11" customWidth="1"/>
    <col min="8967" max="8967" width="16.7109375" style="11" customWidth="1"/>
    <col min="8968" max="8968" width="16.28515625" style="11" customWidth="1"/>
    <col min="8969" max="8969" width="18.42578125" style="11" customWidth="1"/>
    <col min="8970" max="9210" width="9.140625" style="11"/>
    <col min="9211" max="9211" width="12.5703125" style="11" customWidth="1"/>
    <col min="9212" max="9212" width="14.42578125" style="11" customWidth="1"/>
    <col min="9213" max="9213" width="17.140625" style="11" customWidth="1"/>
    <col min="9214" max="9214" width="3" style="11" customWidth="1"/>
    <col min="9215" max="9221" width="10.7109375" style="11" customWidth="1"/>
    <col min="9222" max="9222" width="3.7109375" style="11" customWidth="1"/>
    <col min="9223" max="9223" width="16.7109375" style="11" customWidth="1"/>
    <col min="9224" max="9224" width="16.28515625" style="11" customWidth="1"/>
    <col min="9225" max="9225" width="18.42578125" style="11" customWidth="1"/>
    <col min="9226" max="9466" width="9.140625" style="11"/>
    <col min="9467" max="9467" width="12.5703125" style="11" customWidth="1"/>
    <col min="9468" max="9468" width="14.42578125" style="11" customWidth="1"/>
    <col min="9469" max="9469" width="17.140625" style="11" customWidth="1"/>
    <col min="9470" max="9470" width="3" style="11" customWidth="1"/>
    <col min="9471" max="9477" width="10.7109375" style="11" customWidth="1"/>
    <col min="9478" max="9478" width="3.7109375" style="11" customWidth="1"/>
    <col min="9479" max="9479" width="16.7109375" style="11" customWidth="1"/>
    <col min="9480" max="9480" width="16.28515625" style="11" customWidth="1"/>
    <col min="9481" max="9481" width="18.42578125" style="11" customWidth="1"/>
    <col min="9482" max="9722" width="9.140625" style="11"/>
    <col min="9723" max="9723" width="12.5703125" style="11" customWidth="1"/>
    <col min="9724" max="9724" width="14.42578125" style="11" customWidth="1"/>
    <col min="9725" max="9725" width="17.140625" style="11" customWidth="1"/>
    <col min="9726" max="9726" width="3" style="11" customWidth="1"/>
    <col min="9727" max="9733" width="10.7109375" style="11" customWidth="1"/>
    <col min="9734" max="9734" width="3.7109375" style="11" customWidth="1"/>
    <col min="9735" max="9735" width="16.7109375" style="11" customWidth="1"/>
    <col min="9736" max="9736" width="16.28515625" style="11" customWidth="1"/>
    <col min="9737" max="9737" width="18.42578125" style="11" customWidth="1"/>
    <col min="9738" max="9978" width="9.140625" style="11"/>
    <col min="9979" max="9979" width="12.5703125" style="11" customWidth="1"/>
    <col min="9980" max="9980" width="14.42578125" style="11" customWidth="1"/>
    <col min="9981" max="9981" width="17.140625" style="11" customWidth="1"/>
    <col min="9982" max="9982" width="3" style="11" customWidth="1"/>
    <col min="9983" max="9989" width="10.7109375" style="11" customWidth="1"/>
    <col min="9990" max="9990" width="3.7109375" style="11" customWidth="1"/>
    <col min="9991" max="9991" width="16.7109375" style="11" customWidth="1"/>
    <col min="9992" max="9992" width="16.28515625" style="11" customWidth="1"/>
    <col min="9993" max="9993" width="18.42578125" style="11" customWidth="1"/>
    <col min="9994" max="10234" width="9.140625" style="11"/>
    <col min="10235" max="10235" width="12.5703125" style="11" customWidth="1"/>
    <col min="10236" max="10236" width="14.42578125" style="11" customWidth="1"/>
    <col min="10237" max="10237" width="17.140625" style="11" customWidth="1"/>
    <col min="10238" max="10238" width="3" style="11" customWidth="1"/>
    <col min="10239" max="10245" width="10.7109375" style="11" customWidth="1"/>
    <col min="10246" max="10246" width="3.7109375" style="11" customWidth="1"/>
    <col min="10247" max="10247" width="16.7109375" style="11" customWidth="1"/>
    <col min="10248" max="10248" width="16.28515625" style="11" customWidth="1"/>
    <col min="10249" max="10249" width="18.42578125" style="11" customWidth="1"/>
    <col min="10250" max="10490" width="9.140625" style="11"/>
    <col min="10491" max="10491" width="12.5703125" style="11" customWidth="1"/>
    <col min="10492" max="10492" width="14.42578125" style="11" customWidth="1"/>
    <col min="10493" max="10493" width="17.140625" style="11" customWidth="1"/>
    <col min="10494" max="10494" width="3" style="11" customWidth="1"/>
    <col min="10495" max="10501" width="10.7109375" style="11" customWidth="1"/>
    <col min="10502" max="10502" width="3.7109375" style="11" customWidth="1"/>
    <col min="10503" max="10503" width="16.7109375" style="11" customWidth="1"/>
    <col min="10504" max="10504" width="16.28515625" style="11" customWidth="1"/>
    <col min="10505" max="10505" width="18.42578125" style="11" customWidth="1"/>
    <col min="10506" max="10746" width="9.140625" style="11"/>
    <col min="10747" max="10747" width="12.5703125" style="11" customWidth="1"/>
    <col min="10748" max="10748" width="14.42578125" style="11" customWidth="1"/>
    <col min="10749" max="10749" width="17.140625" style="11" customWidth="1"/>
    <col min="10750" max="10750" width="3" style="11" customWidth="1"/>
    <col min="10751" max="10757" width="10.7109375" style="11" customWidth="1"/>
    <col min="10758" max="10758" width="3.7109375" style="11" customWidth="1"/>
    <col min="10759" max="10759" width="16.7109375" style="11" customWidth="1"/>
    <col min="10760" max="10760" width="16.28515625" style="11" customWidth="1"/>
    <col min="10761" max="10761" width="18.42578125" style="11" customWidth="1"/>
    <col min="10762" max="11002" width="9.140625" style="11"/>
    <col min="11003" max="11003" width="12.5703125" style="11" customWidth="1"/>
    <col min="11004" max="11004" width="14.42578125" style="11" customWidth="1"/>
    <col min="11005" max="11005" width="17.140625" style="11" customWidth="1"/>
    <col min="11006" max="11006" width="3" style="11" customWidth="1"/>
    <col min="11007" max="11013" width="10.7109375" style="11" customWidth="1"/>
    <col min="11014" max="11014" width="3.7109375" style="11" customWidth="1"/>
    <col min="11015" max="11015" width="16.7109375" style="11" customWidth="1"/>
    <col min="11016" max="11016" width="16.28515625" style="11" customWidth="1"/>
    <col min="11017" max="11017" width="18.42578125" style="11" customWidth="1"/>
    <col min="11018" max="11258" width="9.140625" style="11"/>
    <col min="11259" max="11259" width="12.5703125" style="11" customWidth="1"/>
    <col min="11260" max="11260" width="14.42578125" style="11" customWidth="1"/>
    <col min="11261" max="11261" width="17.140625" style="11" customWidth="1"/>
    <col min="11262" max="11262" width="3" style="11" customWidth="1"/>
    <col min="11263" max="11269" width="10.7109375" style="11" customWidth="1"/>
    <col min="11270" max="11270" width="3.7109375" style="11" customWidth="1"/>
    <col min="11271" max="11271" width="16.7109375" style="11" customWidth="1"/>
    <col min="11272" max="11272" width="16.28515625" style="11" customWidth="1"/>
    <col min="11273" max="11273" width="18.42578125" style="11" customWidth="1"/>
    <col min="11274" max="11514" width="9.140625" style="11"/>
    <col min="11515" max="11515" width="12.5703125" style="11" customWidth="1"/>
    <col min="11516" max="11516" width="14.42578125" style="11" customWidth="1"/>
    <col min="11517" max="11517" width="17.140625" style="11" customWidth="1"/>
    <col min="11518" max="11518" width="3" style="11" customWidth="1"/>
    <col min="11519" max="11525" width="10.7109375" style="11" customWidth="1"/>
    <col min="11526" max="11526" width="3.7109375" style="11" customWidth="1"/>
    <col min="11527" max="11527" width="16.7109375" style="11" customWidth="1"/>
    <col min="11528" max="11528" width="16.28515625" style="11" customWidth="1"/>
    <col min="11529" max="11529" width="18.42578125" style="11" customWidth="1"/>
    <col min="11530" max="11770" width="9.140625" style="11"/>
    <col min="11771" max="11771" width="12.5703125" style="11" customWidth="1"/>
    <col min="11772" max="11772" width="14.42578125" style="11" customWidth="1"/>
    <col min="11773" max="11773" width="17.140625" style="11" customWidth="1"/>
    <col min="11774" max="11774" width="3" style="11" customWidth="1"/>
    <col min="11775" max="11781" width="10.7109375" style="11" customWidth="1"/>
    <col min="11782" max="11782" width="3.7109375" style="11" customWidth="1"/>
    <col min="11783" max="11783" width="16.7109375" style="11" customWidth="1"/>
    <col min="11784" max="11784" width="16.28515625" style="11" customWidth="1"/>
    <col min="11785" max="11785" width="18.42578125" style="11" customWidth="1"/>
    <col min="11786" max="12026" width="9.140625" style="11"/>
    <col min="12027" max="12027" width="12.5703125" style="11" customWidth="1"/>
    <col min="12028" max="12028" width="14.42578125" style="11" customWidth="1"/>
    <col min="12029" max="12029" width="17.140625" style="11" customWidth="1"/>
    <col min="12030" max="12030" width="3" style="11" customWidth="1"/>
    <col min="12031" max="12037" width="10.7109375" style="11" customWidth="1"/>
    <col min="12038" max="12038" width="3.7109375" style="11" customWidth="1"/>
    <col min="12039" max="12039" width="16.7109375" style="11" customWidth="1"/>
    <col min="12040" max="12040" width="16.28515625" style="11" customWidth="1"/>
    <col min="12041" max="12041" width="18.42578125" style="11" customWidth="1"/>
    <col min="12042" max="12282" width="9.140625" style="11"/>
    <col min="12283" max="12283" width="12.5703125" style="11" customWidth="1"/>
    <col min="12284" max="12284" width="14.42578125" style="11" customWidth="1"/>
    <col min="12285" max="12285" width="17.140625" style="11" customWidth="1"/>
    <col min="12286" max="12286" width="3" style="11" customWidth="1"/>
    <col min="12287" max="12293" width="10.7109375" style="11" customWidth="1"/>
    <col min="12294" max="12294" width="3.7109375" style="11" customWidth="1"/>
    <col min="12295" max="12295" width="16.7109375" style="11" customWidth="1"/>
    <col min="12296" max="12296" width="16.28515625" style="11" customWidth="1"/>
    <col min="12297" max="12297" width="18.42578125" style="11" customWidth="1"/>
    <col min="12298" max="12538" width="9.140625" style="11"/>
    <col min="12539" max="12539" width="12.5703125" style="11" customWidth="1"/>
    <col min="12540" max="12540" width="14.42578125" style="11" customWidth="1"/>
    <col min="12541" max="12541" width="17.140625" style="11" customWidth="1"/>
    <col min="12542" max="12542" width="3" style="11" customWidth="1"/>
    <col min="12543" max="12549" width="10.7109375" style="11" customWidth="1"/>
    <col min="12550" max="12550" width="3.7109375" style="11" customWidth="1"/>
    <col min="12551" max="12551" width="16.7109375" style="11" customWidth="1"/>
    <col min="12552" max="12552" width="16.28515625" style="11" customWidth="1"/>
    <col min="12553" max="12553" width="18.42578125" style="11" customWidth="1"/>
    <col min="12554" max="12794" width="9.140625" style="11"/>
    <col min="12795" max="12795" width="12.5703125" style="11" customWidth="1"/>
    <col min="12796" max="12796" width="14.42578125" style="11" customWidth="1"/>
    <col min="12797" max="12797" width="17.140625" style="11" customWidth="1"/>
    <col min="12798" max="12798" width="3" style="11" customWidth="1"/>
    <col min="12799" max="12805" width="10.7109375" style="11" customWidth="1"/>
    <col min="12806" max="12806" width="3.7109375" style="11" customWidth="1"/>
    <col min="12807" max="12807" width="16.7109375" style="11" customWidth="1"/>
    <col min="12808" max="12808" width="16.28515625" style="11" customWidth="1"/>
    <col min="12809" max="12809" width="18.42578125" style="11" customWidth="1"/>
    <col min="12810" max="13050" width="9.140625" style="11"/>
    <col min="13051" max="13051" width="12.5703125" style="11" customWidth="1"/>
    <col min="13052" max="13052" width="14.42578125" style="11" customWidth="1"/>
    <col min="13053" max="13053" width="17.140625" style="11" customWidth="1"/>
    <col min="13054" max="13054" width="3" style="11" customWidth="1"/>
    <col min="13055" max="13061" width="10.7109375" style="11" customWidth="1"/>
    <col min="13062" max="13062" width="3.7109375" style="11" customWidth="1"/>
    <col min="13063" max="13063" width="16.7109375" style="11" customWidth="1"/>
    <col min="13064" max="13064" width="16.28515625" style="11" customWidth="1"/>
    <col min="13065" max="13065" width="18.42578125" style="11" customWidth="1"/>
    <col min="13066" max="13306" width="9.140625" style="11"/>
    <col min="13307" max="13307" width="12.5703125" style="11" customWidth="1"/>
    <col min="13308" max="13308" width="14.42578125" style="11" customWidth="1"/>
    <col min="13309" max="13309" width="17.140625" style="11" customWidth="1"/>
    <col min="13310" max="13310" width="3" style="11" customWidth="1"/>
    <col min="13311" max="13317" width="10.7109375" style="11" customWidth="1"/>
    <col min="13318" max="13318" width="3.7109375" style="11" customWidth="1"/>
    <col min="13319" max="13319" width="16.7109375" style="11" customWidth="1"/>
    <col min="13320" max="13320" width="16.28515625" style="11" customWidth="1"/>
    <col min="13321" max="13321" width="18.42578125" style="11" customWidth="1"/>
    <col min="13322" max="13562" width="9.140625" style="11"/>
    <col min="13563" max="13563" width="12.5703125" style="11" customWidth="1"/>
    <col min="13564" max="13564" width="14.42578125" style="11" customWidth="1"/>
    <col min="13565" max="13565" width="17.140625" style="11" customWidth="1"/>
    <col min="13566" max="13566" width="3" style="11" customWidth="1"/>
    <col min="13567" max="13573" width="10.7109375" style="11" customWidth="1"/>
    <col min="13574" max="13574" width="3.7109375" style="11" customWidth="1"/>
    <col min="13575" max="13575" width="16.7109375" style="11" customWidth="1"/>
    <col min="13576" max="13576" width="16.28515625" style="11" customWidth="1"/>
    <col min="13577" max="13577" width="18.42578125" style="11" customWidth="1"/>
    <col min="13578" max="13818" width="9.140625" style="11"/>
    <col min="13819" max="13819" width="12.5703125" style="11" customWidth="1"/>
    <col min="13820" max="13820" width="14.42578125" style="11" customWidth="1"/>
    <col min="13821" max="13821" width="17.140625" style="11" customWidth="1"/>
    <col min="13822" max="13822" width="3" style="11" customWidth="1"/>
    <col min="13823" max="13829" width="10.7109375" style="11" customWidth="1"/>
    <col min="13830" max="13830" width="3.7109375" style="11" customWidth="1"/>
    <col min="13831" max="13831" width="16.7109375" style="11" customWidth="1"/>
    <col min="13832" max="13832" width="16.28515625" style="11" customWidth="1"/>
    <col min="13833" max="13833" width="18.42578125" style="11" customWidth="1"/>
    <col min="13834" max="14074" width="9.140625" style="11"/>
    <col min="14075" max="14075" width="12.5703125" style="11" customWidth="1"/>
    <col min="14076" max="14076" width="14.42578125" style="11" customWidth="1"/>
    <col min="14077" max="14077" width="17.140625" style="11" customWidth="1"/>
    <col min="14078" max="14078" width="3" style="11" customWidth="1"/>
    <col min="14079" max="14085" width="10.7109375" style="11" customWidth="1"/>
    <col min="14086" max="14086" width="3.7109375" style="11" customWidth="1"/>
    <col min="14087" max="14087" width="16.7109375" style="11" customWidth="1"/>
    <col min="14088" max="14088" width="16.28515625" style="11" customWidth="1"/>
    <col min="14089" max="14089" width="18.42578125" style="11" customWidth="1"/>
    <col min="14090" max="14330" width="9.140625" style="11"/>
    <col min="14331" max="14331" width="12.5703125" style="11" customWidth="1"/>
    <col min="14332" max="14332" width="14.42578125" style="11" customWidth="1"/>
    <col min="14333" max="14333" width="17.140625" style="11" customWidth="1"/>
    <col min="14334" max="14334" width="3" style="11" customWidth="1"/>
    <col min="14335" max="14341" width="10.7109375" style="11" customWidth="1"/>
    <col min="14342" max="14342" width="3.7109375" style="11" customWidth="1"/>
    <col min="14343" max="14343" width="16.7109375" style="11" customWidth="1"/>
    <col min="14344" max="14344" width="16.28515625" style="11" customWidth="1"/>
    <col min="14345" max="14345" width="18.42578125" style="11" customWidth="1"/>
    <col min="14346" max="14586" width="9.140625" style="11"/>
    <col min="14587" max="14587" width="12.5703125" style="11" customWidth="1"/>
    <col min="14588" max="14588" width="14.42578125" style="11" customWidth="1"/>
    <col min="14589" max="14589" width="17.140625" style="11" customWidth="1"/>
    <col min="14590" max="14590" width="3" style="11" customWidth="1"/>
    <col min="14591" max="14597" width="10.7109375" style="11" customWidth="1"/>
    <col min="14598" max="14598" width="3.7109375" style="11" customWidth="1"/>
    <col min="14599" max="14599" width="16.7109375" style="11" customWidth="1"/>
    <col min="14600" max="14600" width="16.28515625" style="11" customWidth="1"/>
    <col min="14601" max="14601" width="18.42578125" style="11" customWidth="1"/>
    <col min="14602" max="14842" width="9.140625" style="11"/>
    <col min="14843" max="14843" width="12.5703125" style="11" customWidth="1"/>
    <col min="14844" max="14844" width="14.42578125" style="11" customWidth="1"/>
    <col min="14845" max="14845" width="17.140625" style="11" customWidth="1"/>
    <col min="14846" max="14846" width="3" style="11" customWidth="1"/>
    <col min="14847" max="14853" width="10.7109375" style="11" customWidth="1"/>
    <col min="14854" max="14854" width="3.7109375" style="11" customWidth="1"/>
    <col min="14855" max="14855" width="16.7109375" style="11" customWidth="1"/>
    <col min="14856" max="14856" width="16.28515625" style="11" customWidth="1"/>
    <col min="14857" max="14857" width="18.42578125" style="11" customWidth="1"/>
    <col min="14858" max="15098" width="9.140625" style="11"/>
    <col min="15099" max="15099" width="12.5703125" style="11" customWidth="1"/>
    <col min="15100" max="15100" width="14.42578125" style="11" customWidth="1"/>
    <col min="15101" max="15101" width="17.140625" style="11" customWidth="1"/>
    <col min="15102" max="15102" width="3" style="11" customWidth="1"/>
    <col min="15103" max="15109" width="10.7109375" style="11" customWidth="1"/>
    <col min="15110" max="15110" width="3.7109375" style="11" customWidth="1"/>
    <col min="15111" max="15111" width="16.7109375" style="11" customWidth="1"/>
    <col min="15112" max="15112" width="16.28515625" style="11" customWidth="1"/>
    <col min="15113" max="15113" width="18.42578125" style="11" customWidth="1"/>
    <col min="15114" max="15354" width="9.140625" style="11"/>
    <col min="15355" max="15355" width="12.5703125" style="11" customWidth="1"/>
    <col min="15356" max="15356" width="14.42578125" style="11" customWidth="1"/>
    <col min="15357" max="15357" width="17.140625" style="11" customWidth="1"/>
    <col min="15358" max="15358" width="3" style="11" customWidth="1"/>
    <col min="15359" max="15365" width="10.7109375" style="11" customWidth="1"/>
    <col min="15366" max="15366" width="3.7109375" style="11" customWidth="1"/>
    <col min="15367" max="15367" width="16.7109375" style="11" customWidth="1"/>
    <col min="15368" max="15368" width="16.28515625" style="11" customWidth="1"/>
    <col min="15369" max="15369" width="18.42578125" style="11" customWidth="1"/>
    <col min="15370" max="15610" width="9.140625" style="11"/>
    <col min="15611" max="15611" width="12.5703125" style="11" customWidth="1"/>
    <col min="15612" max="15612" width="14.42578125" style="11" customWidth="1"/>
    <col min="15613" max="15613" width="17.140625" style="11" customWidth="1"/>
    <col min="15614" max="15614" width="3" style="11" customWidth="1"/>
    <col min="15615" max="15621" width="10.7109375" style="11" customWidth="1"/>
    <col min="15622" max="15622" width="3.7109375" style="11" customWidth="1"/>
    <col min="15623" max="15623" width="16.7109375" style="11" customWidth="1"/>
    <col min="15624" max="15624" width="16.28515625" style="11" customWidth="1"/>
    <col min="15625" max="15625" width="18.42578125" style="11" customWidth="1"/>
    <col min="15626" max="15866" width="9.140625" style="11"/>
    <col min="15867" max="15867" width="12.5703125" style="11" customWidth="1"/>
    <col min="15868" max="15868" width="14.42578125" style="11" customWidth="1"/>
    <col min="15869" max="15869" width="17.140625" style="11" customWidth="1"/>
    <col min="15870" max="15870" width="3" style="11" customWidth="1"/>
    <col min="15871" max="15877" width="10.7109375" style="11" customWidth="1"/>
    <col min="15878" max="15878" width="3.7109375" style="11" customWidth="1"/>
    <col min="15879" max="15879" width="16.7109375" style="11" customWidth="1"/>
    <col min="15880" max="15880" width="16.28515625" style="11" customWidth="1"/>
    <col min="15881" max="15881" width="18.42578125" style="11" customWidth="1"/>
    <col min="15882" max="16122" width="9.140625" style="11"/>
    <col min="16123" max="16123" width="12.5703125" style="11" customWidth="1"/>
    <col min="16124" max="16124" width="14.42578125" style="11" customWidth="1"/>
    <col min="16125" max="16125" width="17.140625" style="11" customWidth="1"/>
    <col min="16126" max="16126" width="3" style="11" customWidth="1"/>
    <col min="16127" max="16133" width="10.7109375" style="11" customWidth="1"/>
    <col min="16134" max="16134" width="3.7109375" style="11" customWidth="1"/>
    <col min="16135" max="16135" width="16.7109375" style="11" customWidth="1"/>
    <col min="16136" max="16136" width="16.28515625" style="11" customWidth="1"/>
    <col min="16137" max="16137" width="18.42578125" style="11" customWidth="1"/>
    <col min="16138" max="16384" width="9.140625" style="11"/>
  </cols>
  <sheetData>
    <row r="1" spans="1:25" x14ac:dyDescent="0.25">
      <c r="A1" s="120" t="s">
        <v>10</v>
      </c>
      <c r="B1" s="121"/>
      <c r="C1" s="121"/>
      <c r="D1" s="121"/>
      <c r="E1" s="121"/>
      <c r="F1" s="121"/>
      <c r="G1" s="121"/>
      <c r="H1" s="121"/>
      <c r="I1" s="121"/>
      <c r="J1" s="121"/>
      <c r="L1" s="13" t="s">
        <v>18</v>
      </c>
      <c r="M1" s="13"/>
      <c r="N1" s="13" t="s">
        <v>17</v>
      </c>
    </row>
    <row r="2" spans="1:25" x14ac:dyDescent="0.25">
      <c r="A2" s="10" t="s">
        <v>7</v>
      </c>
      <c r="B2" s="10" t="s">
        <v>8</v>
      </c>
      <c r="C2" s="10" t="s">
        <v>9</v>
      </c>
      <c r="D2" s="14"/>
      <c r="E2" s="15" t="s">
        <v>11</v>
      </c>
      <c r="F2" s="15" t="s">
        <v>12</v>
      </c>
      <c r="G2" s="15" t="s">
        <v>13</v>
      </c>
      <c r="H2" s="15" t="s">
        <v>14</v>
      </c>
      <c r="I2" s="15" t="s">
        <v>15</v>
      </c>
      <c r="J2" s="15" t="s">
        <v>16</v>
      </c>
      <c r="L2" s="43"/>
      <c r="M2" s="43"/>
      <c r="N2" s="43"/>
      <c r="P2" s="123" t="s">
        <v>23</v>
      </c>
      <c r="Q2" s="124"/>
      <c r="R2" s="124"/>
      <c r="S2" s="124"/>
      <c r="T2" s="124"/>
      <c r="U2" s="124"/>
      <c r="V2" s="124"/>
      <c r="W2" s="124"/>
      <c r="X2" s="124"/>
      <c r="Y2" s="124"/>
    </row>
    <row r="3" spans="1:25" x14ac:dyDescent="0.25">
      <c r="A3" s="16"/>
      <c r="B3" s="16"/>
      <c r="C3" s="16"/>
      <c r="D3" s="17"/>
      <c r="E3" s="18"/>
      <c r="F3" s="18"/>
      <c r="G3" s="18"/>
      <c r="H3" s="18"/>
      <c r="I3" s="18"/>
      <c r="J3" s="18"/>
      <c r="L3" s="19">
        <v>1.3888888888888888E-2</v>
      </c>
      <c r="M3" s="19">
        <f>(L3*24*60)*(10000/5000)^1.07</f>
        <v>41.988667344922696</v>
      </c>
      <c r="N3" s="19">
        <f t="shared" ref="N3:N9" si="0">(M3/24/60)</f>
        <v>2.9158796767307427E-2</v>
      </c>
      <c r="P3" s="124"/>
      <c r="Q3" s="124"/>
      <c r="R3" s="124"/>
      <c r="S3" s="124"/>
      <c r="T3" s="124"/>
      <c r="U3" s="124"/>
      <c r="V3" s="124"/>
      <c r="W3" s="124"/>
      <c r="X3" s="124"/>
      <c r="Y3" s="124"/>
    </row>
    <row r="4" spans="1:25" x14ac:dyDescent="0.25">
      <c r="A4" s="20">
        <v>4.1666666666666664E-2</v>
      </c>
      <c r="B4" s="21">
        <v>10</v>
      </c>
      <c r="C4" s="12">
        <f>B4/(A4*24)</f>
        <v>10</v>
      </c>
      <c r="D4" s="12"/>
      <c r="E4" s="12">
        <f>0.75*C4</f>
        <v>7.5</v>
      </c>
      <c r="F4" s="12">
        <f>0.8*C4</f>
        <v>8</v>
      </c>
      <c r="G4" s="12">
        <f>0.85*C4</f>
        <v>8.5</v>
      </c>
      <c r="H4" s="12">
        <f>0.9*C4</f>
        <v>9</v>
      </c>
      <c r="I4" s="12">
        <f>0.95*C4</f>
        <v>9.5</v>
      </c>
      <c r="J4" s="12">
        <f>1*C4</f>
        <v>10</v>
      </c>
      <c r="L4" s="19">
        <f>L3+0.00017</f>
        <v>1.4058888888888888E-2</v>
      </c>
      <c r="M4" s="19">
        <f t="shared" ref="M4:M54" si="1">(L4*24*60)*(10000/5000)^1.07</f>
        <v>42.502608633224554</v>
      </c>
      <c r="N4" s="19">
        <f t="shared" si="0"/>
        <v>2.9515700439739275E-2</v>
      </c>
      <c r="P4" s="124"/>
      <c r="Q4" s="124"/>
      <c r="R4" s="124"/>
      <c r="S4" s="124"/>
      <c r="T4" s="124"/>
      <c r="U4" s="124"/>
      <c r="V4" s="124"/>
      <c r="W4" s="124"/>
      <c r="X4" s="124"/>
      <c r="Y4" s="124"/>
    </row>
    <row r="5" spans="1:25" x14ac:dyDescent="0.25">
      <c r="A5" s="20">
        <v>4.0972222222222222E-2</v>
      </c>
      <c r="B5" s="21">
        <v>10</v>
      </c>
      <c r="C5" s="12">
        <f>B5/(A5*24)</f>
        <v>10.169491525423728</v>
      </c>
      <c r="D5" s="12"/>
      <c r="E5" s="12">
        <f>0.75*C5</f>
        <v>7.6271186440677958</v>
      </c>
      <c r="F5" s="12">
        <f>0.8*C5</f>
        <v>8.1355932203389827</v>
      </c>
      <c r="G5" s="12">
        <f>0.85*C5</f>
        <v>8.6440677966101696</v>
      </c>
      <c r="H5" s="12">
        <f>0.9*C5</f>
        <v>9.1525423728813564</v>
      </c>
      <c r="I5" s="12">
        <f>0.95*C5</f>
        <v>9.6610169491525415</v>
      </c>
      <c r="J5" s="12">
        <f>1*C5</f>
        <v>10.169491525423728</v>
      </c>
      <c r="L5" s="19">
        <f>L4+0.00018</f>
        <v>1.4238888888888888E-2</v>
      </c>
      <c r="M5" s="19">
        <f t="shared" si="1"/>
        <v>43.046781762014746</v>
      </c>
      <c r="N5" s="19">
        <f t="shared" si="0"/>
        <v>2.9893598445843571E-2</v>
      </c>
      <c r="P5" s="124"/>
      <c r="Q5" s="124"/>
      <c r="R5" s="124"/>
      <c r="S5" s="124"/>
      <c r="T5" s="124"/>
      <c r="U5" s="124"/>
      <c r="V5" s="124"/>
      <c r="W5" s="124"/>
      <c r="X5" s="124"/>
      <c r="Y5" s="124"/>
    </row>
    <row r="6" spans="1:25" x14ac:dyDescent="0.25">
      <c r="A6" s="20">
        <v>4.027777777777778E-2</v>
      </c>
      <c r="B6" s="21">
        <v>10</v>
      </c>
      <c r="C6" s="12">
        <f>B6/(A6*24)</f>
        <v>10.344827586206895</v>
      </c>
      <c r="D6" s="12"/>
      <c r="E6" s="12">
        <f>0.75*C6</f>
        <v>7.7586206896551708</v>
      </c>
      <c r="F6" s="12">
        <f>0.8*C6</f>
        <v>8.275862068965516</v>
      </c>
      <c r="G6" s="12">
        <f>0.85*C6</f>
        <v>8.7931034482758612</v>
      </c>
      <c r="H6" s="12">
        <f>0.9*C6</f>
        <v>9.3103448275862064</v>
      </c>
      <c r="I6" s="12">
        <f>0.95*C6</f>
        <v>9.8275862068965498</v>
      </c>
      <c r="J6" s="12">
        <f>1*C6</f>
        <v>10.344827586206895</v>
      </c>
      <c r="L6" s="19">
        <f>L5+0.00017</f>
        <v>1.4408888888888888E-2</v>
      </c>
      <c r="M6" s="19">
        <f t="shared" si="1"/>
        <v>43.560723050316597</v>
      </c>
      <c r="N6" s="19">
        <f t="shared" si="0"/>
        <v>3.0250502118275412E-2</v>
      </c>
      <c r="P6" s="124"/>
      <c r="Q6" s="124"/>
      <c r="R6" s="124"/>
      <c r="S6" s="124"/>
      <c r="T6" s="124"/>
      <c r="U6" s="124"/>
      <c r="V6" s="124"/>
      <c r="W6" s="124"/>
      <c r="X6" s="124"/>
      <c r="Y6" s="124"/>
    </row>
    <row r="7" spans="1:25" ht="16.5" thickBot="1" x14ac:dyDescent="0.3">
      <c r="A7" s="20">
        <v>3.9583333333333331E-2</v>
      </c>
      <c r="B7" s="21">
        <v>10</v>
      </c>
      <c r="C7" s="12">
        <f t="shared" ref="C7:C12" si="2">B7/(A7*24)</f>
        <v>10.526315789473685</v>
      </c>
      <c r="D7" s="12"/>
      <c r="E7" s="12">
        <f t="shared" ref="E7:E12" si="3">0.75*C7</f>
        <v>7.8947368421052637</v>
      </c>
      <c r="F7" s="12">
        <f t="shared" ref="F7:F12" si="4">0.8*C7</f>
        <v>8.4210526315789487</v>
      </c>
      <c r="G7" s="12">
        <f t="shared" ref="G7:G12" si="5">0.85*C7</f>
        <v>8.9473684210526319</v>
      </c>
      <c r="H7" s="22">
        <f t="shared" ref="H7:H12" si="6">0.9*C7</f>
        <v>9.4736842105263168</v>
      </c>
      <c r="I7" s="22">
        <f t="shared" ref="I7:I12" si="7">0.95*C7</f>
        <v>10</v>
      </c>
      <c r="J7" s="12">
        <f t="shared" ref="J7:J12" si="8">1*C7</f>
        <v>10.526315789473685</v>
      </c>
      <c r="L7" s="19">
        <f t="shared" ref="L7:L24" si="9">L6+0.00018</f>
        <v>1.4588888888888887E-2</v>
      </c>
      <c r="M7" s="19">
        <f t="shared" si="1"/>
        <v>44.104896179106795</v>
      </c>
      <c r="N7" s="19">
        <f t="shared" si="0"/>
        <v>3.0628400124379718E-2</v>
      </c>
      <c r="P7" s="124"/>
      <c r="Q7" s="124"/>
      <c r="R7" s="124"/>
      <c r="S7" s="124"/>
      <c r="T7" s="124"/>
      <c r="U7" s="124"/>
      <c r="V7" s="124"/>
      <c r="W7" s="124"/>
      <c r="X7" s="124"/>
      <c r="Y7" s="124"/>
    </row>
    <row r="8" spans="1:25" x14ac:dyDescent="0.25">
      <c r="A8" s="20">
        <v>3.888888888888889E-2</v>
      </c>
      <c r="B8" s="21">
        <v>10</v>
      </c>
      <c r="C8" s="12">
        <f t="shared" si="2"/>
        <v>10.714285714285714</v>
      </c>
      <c r="D8" s="12"/>
      <c r="E8" s="12">
        <f t="shared" si="3"/>
        <v>8.0357142857142847</v>
      </c>
      <c r="F8" s="12">
        <f t="shared" si="4"/>
        <v>8.5714285714285712</v>
      </c>
      <c r="G8" s="23">
        <f t="shared" si="5"/>
        <v>9.1071428571428559</v>
      </c>
      <c r="H8" s="24">
        <f t="shared" si="6"/>
        <v>9.6428571428571423</v>
      </c>
      <c r="I8" s="25">
        <f t="shared" si="7"/>
        <v>10.178571428571427</v>
      </c>
      <c r="J8" s="26">
        <f t="shared" si="8"/>
        <v>10.714285714285714</v>
      </c>
      <c r="L8" s="19">
        <f>L7+0.00017</f>
        <v>1.4758888888888887E-2</v>
      </c>
      <c r="M8" s="19">
        <f t="shared" si="1"/>
        <v>44.618837467408646</v>
      </c>
      <c r="N8" s="19">
        <f t="shared" si="0"/>
        <v>3.098530379681156E-2</v>
      </c>
      <c r="P8" s="124"/>
      <c r="Q8" s="124"/>
      <c r="R8" s="124"/>
      <c r="S8" s="124"/>
      <c r="T8" s="124"/>
      <c r="U8" s="124"/>
      <c r="V8" s="124"/>
      <c r="W8" s="124"/>
      <c r="X8" s="124"/>
      <c r="Y8" s="124"/>
    </row>
    <row r="9" spans="1:25" x14ac:dyDescent="0.25">
      <c r="A9" s="20">
        <v>3.8194444444444441E-2</v>
      </c>
      <c r="B9" s="21">
        <v>10</v>
      </c>
      <c r="C9" s="12">
        <f t="shared" si="2"/>
        <v>10.90909090909091</v>
      </c>
      <c r="D9" s="12"/>
      <c r="E9" s="12">
        <f t="shared" si="3"/>
        <v>8.1818181818181834</v>
      </c>
      <c r="F9" s="12">
        <f t="shared" si="4"/>
        <v>8.7272727272727284</v>
      </c>
      <c r="G9" s="23">
        <f t="shared" si="5"/>
        <v>9.2727272727272734</v>
      </c>
      <c r="H9" s="27">
        <f t="shared" si="6"/>
        <v>9.8181818181818201</v>
      </c>
      <c r="I9" s="28">
        <f t="shared" si="7"/>
        <v>10.363636363636363</v>
      </c>
      <c r="J9" s="26">
        <f t="shared" si="8"/>
        <v>10.90909090909091</v>
      </c>
      <c r="L9" s="19">
        <f t="shared" ref="L9:L10" si="10">L8+0.00017</f>
        <v>1.4928888888888887E-2</v>
      </c>
      <c r="M9" s="19">
        <f t="shared" si="1"/>
        <v>45.132778755710504</v>
      </c>
      <c r="N9" s="19">
        <f t="shared" si="0"/>
        <v>3.1342207469243405E-2</v>
      </c>
      <c r="P9" s="124"/>
      <c r="Q9" s="124"/>
      <c r="R9" s="124"/>
      <c r="S9" s="124"/>
      <c r="T9" s="124"/>
      <c r="U9" s="124"/>
      <c r="V9" s="124"/>
      <c r="W9" s="124"/>
      <c r="X9" s="124"/>
      <c r="Y9" s="124"/>
    </row>
    <row r="10" spans="1:25" ht="16.5" thickBot="1" x14ac:dyDescent="0.3">
      <c r="A10" s="20">
        <v>3.7499999999999999E-2</v>
      </c>
      <c r="B10" s="21">
        <v>10</v>
      </c>
      <c r="C10" s="12">
        <f t="shared" si="2"/>
        <v>11.111111111111112</v>
      </c>
      <c r="D10" s="12"/>
      <c r="E10" s="12">
        <f t="shared" si="3"/>
        <v>8.3333333333333339</v>
      </c>
      <c r="F10" s="12">
        <f t="shared" si="4"/>
        <v>8.8888888888888911</v>
      </c>
      <c r="G10" s="29">
        <f t="shared" si="5"/>
        <v>9.4444444444444446</v>
      </c>
      <c r="H10" s="30">
        <f t="shared" si="6"/>
        <v>10.000000000000002</v>
      </c>
      <c r="I10" s="31">
        <f t="shared" si="7"/>
        <v>10.555555555555557</v>
      </c>
      <c r="J10" s="26">
        <f t="shared" si="8"/>
        <v>11.111111111111112</v>
      </c>
      <c r="L10" s="19">
        <f t="shared" si="10"/>
        <v>1.5098888888888887E-2</v>
      </c>
      <c r="M10" s="19">
        <f t="shared" si="1"/>
        <v>45.646720044012362</v>
      </c>
      <c r="N10" s="19">
        <f>(M10/24/60)</f>
        <v>3.169911114167525E-2</v>
      </c>
      <c r="P10" s="124"/>
      <c r="Q10" s="124"/>
      <c r="R10" s="124"/>
      <c r="S10" s="124"/>
      <c r="T10" s="124"/>
      <c r="U10" s="124"/>
      <c r="V10" s="124"/>
      <c r="W10" s="124"/>
      <c r="X10" s="124"/>
      <c r="Y10" s="124"/>
    </row>
    <row r="11" spans="1:25" x14ac:dyDescent="0.25">
      <c r="A11" s="20">
        <v>3.6805555555555557E-2</v>
      </c>
      <c r="B11" s="21">
        <v>10</v>
      </c>
      <c r="C11" s="12">
        <f t="shared" si="2"/>
        <v>11.320754716981133</v>
      </c>
      <c r="D11" s="12"/>
      <c r="E11" s="12">
        <f t="shared" si="3"/>
        <v>8.4905660377358494</v>
      </c>
      <c r="F11" s="23">
        <f t="shared" si="4"/>
        <v>9.0566037735849072</v>
      </c>
      <c r="G11" s="32">
        <f t="shared" si="5"/>
        <v>9.6226415094339632</v>
      </c>
      <c r="H11" s="33">
        <f t="shared" si="6"/>
        <v>10.188679245283019</v>
      </c>
      <c r="I11" s="34">
        <f t="shared" si="7"/>
        <v>10.754716981132075</v>
      </c>
      <c r="J11" s="12">
        <f t="shared" si="8"/>
        <v>11.320754716981133</v>
      </c>
      <c r="L11" s="19">
        <f>L10+0.00018</f>
        <v>1.5278888888888887E-2</v>
      </c>
      <c r="M11" s="19">
        <f t="shared" si="1"/>
        <v>46.190893172802561</v>
      </c>
      <c r="N11" s="19">
        <f t="shared" ref="N11:N54" si="11">(M11/24/60)</f>
        <v>3.2077009147779556E-2</v>
      </c>
      <c r="P11" s="124"/>
      <c r="Q11" s="124"/>
      <c r="R11" s="124"/>
      <c r="S11" s="124"/>
      <c r="T11" s="124"/>
      <c r="U11" s="124"/>
      <c r="V11" s="124"/>
      <c r="W11" s="124"/>
      <c r="X11" s="124"/>
      <c r="Y11" s="124"/>
    </row>
    <row r="12" spans="1:25" x14ac:dyDescent="0.25">
      <c r="A12" s="20">
        <v>3.6111111111111115E-2</v>
      </c>
      <c r="B12" s="21">
        <v>10</v>
      </c>
      <c r="C12" s="12">
        <f t="shared" si="2"/>
        <v>11.538461538461538</v>
      </c>
      <c r="D12" s="12"/>
      <c r="E12" s="12">
        <f t="shared" si="3"/>
        <v>8.6538461538461533</v>
      </c>
      <c r="F12" s="23">
        <f t="shared" si="4"/>
        <v>9.2307692307692317</v>
      </c>
      <c r="G12" s="35">
        <f t="shared" si="5"/>
        <v>9.8076923076923066</v>
      </c>
      <c r="H12" s="36">
        <f t="shared" si="6"/>
        <v>10.384615384615385</v>
      </c>
      <c r="I12" s="26">
        <f t="shared" si="7"/>
        <v>10.961538461538462</v>
      </c>
      <c r="J12" s="12">
        <f t="shared" si="8"/>
        <v>11.538461538461538</v>
      </c>
      <c r="L12" s="19">
        <f>L11+0.00017</f>
        <v>1.5448888888888887E-2</v>
      </c>
      <c r="M12" s="19">
        <f t="shared" si="1"/>
        <v>46.704834461104404</v>
      </c>
      <c r="N12" s="19">
        <f t="shared" si="11"/>
        <v>3.2433912820211394E-2</v>
      </c>
      <c r="P12" s="124"/>
      <c r="Q12" s="124"/>
      <c r="R12" s="124"/>
      <c r="S12" s="124"/>
      <c r="T12" s="124"/>
      <c r="U12" s="124"/>
      <c r="V12" s="124"/>
      <c r="W12" s="124"/>
      <c r="X12" s="124"/>
      <c r="Y12" s="124"/>
    </row>
    <row r="13" spans="1:25" ht="16.5" thickBot="1" x14ac:dyDescent="0.3">
      <c r="A13" s="20">
        <v>3.5416666666666666E-2</v>
      </c>
      <c r="B13" s="21">
        <v>10</v>
      </c>
      <c r="C13" s="12">
        <f>B13/(A13*24)</f>
        <v>11.764705882352942</v>
      </c>
      <c r="D13" s="12"/>
      <c r="E13" s="12">
        <f>0.75*C13</f>
        <v>8.8235294117647065</v>
      </c>
      <c r="F13" s="23">
        <f>0.8*C13</f>
        <v>9.4117647058823533</v>
      </c>
      <c r="G13" s="37">
        <f>0.85*C13</f>
        <v>10</v>
      </c>
      <c r="H13" s="38">
        <f>0.9*C13</f>
        <v>10.588235294117649</v>
      </c>
      <c r="I13" s="26">
        <f>0.95*C13</f>
        <v>11.176470588235295</v>
      </c>
      <c r="J13" s="12">
        <f>1*C13</f>
        <v>11.764705882352942</v>
      </c>
      <c r="L13" s="19">
        <f t="shared" si="9"/>
        <v>1.5628888888888887E-2</v>
      </c>
      <c r="M13" s="19">
        <f t="shared" si="1"/>
        <v>47.249007589894603</v>
      </c>
      <c r="N13" s="19">
        <f t="shared" si="11"/>
        <v>3.28118108263157E-2</v>
      </c>
      <c r="P13" s="124"/>
      <c r="Q13" s="124"/>
      <c r="R13" s="124"/>
      <c r="S13" s="124"/>
      <c r="T13" s="124"/>
      <c r="U13" s="124"/>
      <c r="V13" s="124"/>
      <c r="W13" s="124"/>
      <c r="X13" s="124"/>
      <c r="Y13" s="124"/>
    </row>
    <row r="14" spans="1:25" ht="15.75" customHeight="1" x14ac:dyDescent="0.25">
      <c r="A14" s="20">
        <v>3.4722222222222224E-2</v>
      </c>
      <c r="B14" s="21">
        <v>10</v>
      </c>
      <c r="C14" s="12">
        <f>B14/(A14*24)</f>
        <v>12</v>
      </c>
      <c r="D14" s="12"/>
      <c r="E14" s="12">
        <f>0.75*C14</f>
        <v>9</v>
      </c>
      <c r="F14" s="12">
        <f>0.8*C14</f>
        <v>9.6000000000000014</v>
      </c>
      <c r="G14" s="39">
        <f>0.85*C14</f>
        <v>10.199999999999999</v>
      </c>
      <c r="H14" s="39">
        <f>0.9*C14</f>
        <v>10.8</v>
      </c>
      <c r="I14" s="12">
        <f>0.95*C14</f>
        <v>11.399999999999999</v>
      </c>
      <c r="J14" s="12">
        <f>1*C14</f>
        <v>12</v>
      </c>
      <c r="L14" s="19">
        <f>L13+0.00017</f>
        <v>1.5798888888888887E-2</v>
      </c>
      <c r="M14" s="19">
        <f t="shared" si="1"/>
        <v>47.762948878196454</v>
      </c>
      <c r="N14" s="19">
        <f t="shared" si="11"/>
        <v>3.3168714498747538E-2</v>
      </c>
      <c r="P14" s="124"/>
      <c r="Q14" s="124"/>
      <c r="R14" s="124"/>
      <c r="S14" s="124"/>
      <c r="T14" s="124"/>
      <c r="U14" s="124"/>
      <c r="V14" s="124"/>
      <c r="W14" s="124"/>
      <c r="X14" s="124"/>
      <c r="Y14" s="124"/>
    </row>
    <row r="15" spans="1:25" ht="15.75" customHeight="1" x14ac:dyDescent="0.25">
      <c r="L15" s="19">
        <f>L14+0.00017</f>
        <v>1.5968888888888887E-2</v>
      </c>
      <c r="M15" s="19">
        <f t="shared" si="1"/>
        <v>48.276890166498312</v>
      </c>
      <c r="N15" s="19">
        <f t="shared" si="11"/>
        <v>3.3525618171179383E-2</v>
      </c>
      <c r="P15" s="124"/>
      <c r="Q15" s="124"/>
      <c r="R15" s="124"/>
      <c r="S15" s="124"/>
      <c r="T15" s="124"/>
      <c r="U15" s="124"/>
      <c r="V15" s="124"/>
      <c r="W15" s="124"/>
      <c r="X15" s="124"/>
      <c r="Y15" s="124"/>
    </row>
    <row r="16" spans="1:25" x14ac:dyDescent="0.25">
      <c r="L16" s="19">
        <f t="shared" si="9"/>
        <v>1.6148888888888886E-2</v>
      </c>
      <c r="M16" s="19">
        <f t="shared" si="1"/>
        <v>48.821063295288511</v>
      </c>
      <c r="N16" s="19">
        <f t="shared" si="11"/>
        <v>3.3903516177283689E-2</v>
      </c>
      <c r="P16" s="124"/>
      <c r="Q16" s="124"/>
      <c r="R16" s="124"/>
      <c r="S16" s="124"/>
      <c r="T16" s="124"/>
      <c r="U16" s="124"/>
      <c r="V16" s="124"/>
      <c r="W16" s="124"/>
      <c r="X16" s="124"/>
      <c r="Y16" s="124"/>
    </row>
    <row r="17" spans="1:25" x14ac:dyDescent="0.25">
      <c r="A17" s="122" t="s">
        <v>22</v>
      </c>
      <c r="B17" s="122"/>
      <c r="C17" s="122"/>
      <c r="D17" s="122"/>
      <c r="E17" s="122"/>
      <c r="F17" s="122"/>
      <c r="G17" s="122"/>
      <c r="H17" s="122"/>
      <c r="I17" s="122"/>
      <c r="L17" s="19">
        <f>L16+0.00017</f>
        <v>1.6318888888888886E-2</v>
      </c>
      <c r="M17" s="19">
        <f t="shared" si="1"/>
        <v>49.335004583590369</v>
      </c>
      <c r="N17" s="19">
        <f t="shared" si="11"/>
        <v>3.4260419849715534E-2</v>
      </c>
      <c r="P17" s="124"/>
      <c r="Q17" s="124"/>
      <c r="R17" s="124"/>
      <c r="S17" s="124"/>
      <c r="T17" s="124"/>
      <c r="U17" s="124"/>
      <c r="V17" s="124"/>
      <c r="W17" s="124"/>
      <c r="X17" s="124"/>
      <c r="Y17" s="124"/>
    </row>
    <row r="18" spans="1:25" x14ac:dyDescent="0.25">
      <c r="A18" s="122"/>
      <c r="B18" s="122"/>
      <c r="C18" s="122"/>
      <c r="D18" s="122"/>
      <c r="E18" s="122"/>
      <c r="F18" s="122"/>
      <c r="G18" s="122"/>
      <c r="H18" s="122"/>
      <c r="I18" s="122"/>
      <c r="L18" s="19">
        <f>L17+0.00017</f>
        <v>1.6488888888888886E-2</v>
      </c>
      <c r="M18" s="19">
        <f t="shared" si="1"/>
        <v>49.848945871892212</v>
      </c>
      <c r="N18" s="19">
        <f t="shared" si="11"/>
        <v>3.4617323522147372E-2</v>
      </c>
      <c r="P18" s="124"/>
      <c r="Q18" s="124"/>
      <c r="R18" s="124"/>
      <c r="S18" s="124"/>
      <c r="T18" s="124"/>
      <c r="U18" s="124"/>
      <c r="V18" s="124"/>
      <c r="W18" s="124"/>
      <c r="X18" s="124"/>
      <c r="Y18" s="124"/>
    </row>
    <row r="19" spans="1:25" x14ac:dyDescent="0.25">
      <c r="A19" s="122"/>
      <c r="B19" s="122"/>
      <c r="C19" s="122"/>
      <c r="D19" s="122"/>
      <c r="E19" s="122"/>
      <c r="F19" s="122"/>
      <c r="G19" s="122"/>
      <c r="H19" s="122"/>
      <c r="I19" s="122"/>
      <c r="L19" s="19">
        <f t="shared" si="9"/>
        <v>1.6668888888888886E-2</v>
      </c>
      <c r="M19" s="19">
        <f t="shared" si="1"/>
        <v>50.393119000682411</v>
      </c>
      <c r="N19" s="19">
        <f t="shared" si="11"/>
        <v>3.4995221528251672E-2</v>
      </c>
      <c r="P19" s="124"/>
      <c r="Q19" s="124"/>
      <c r="R19" s="124"/>
      <c r="S19" s="124"/>
      <c r="T19" s="124"/>
      <c r="U19" s="124"/>
      <c r="V19" s="124"/>
      <c r="W19" s="124"/>
      <c r="X19" s="124"/>
      <c r="Y19" s="124"/>
    </row>
    <row r="20" spans="1:25" x14ac:dyDescent="0.25">
      <c r="A20" s="122"/>
      <c r="B20" s="122"/>
      <c r="C20" s="122"/>
      <c r="D20" s="122"/>
      <c r="E20" s="122"/>
      <c r="F20" s="122"/>
      <c r="G20" s="122"/>
      <c r="H20" s="122"/>
      <c r="I20" s="122"/>
      <c r="L20" s="19">
        <f>L19+0.00017</f>
        <v>1.6838888888888886E-2</v>
      </c>
      <c r="M20" s="19">
        <f t="shared" si="1"/>
        <v>50.907060288984262</v>
      </c>
      <c r="N20" s="19">
        <f t="shared" si="11"/>
        <v>3.5352125200683517E-2</v>
      </c>
      <c r="P20" s="124"/>
      <c r="Q20" s="124"/>
      <c r="R20" s="124"/>
      <c r="S20" s="124"/>
      <c r="T20" s="124"/>
      <c r="U20" s="124"/>
      <c r="V20" s="124"/>
      <c r="W20" s="124"/>
      <c r="X20" s="124"/>
      <c r="Y20" s="124"/>
    </row>
    <row r="21" spans="1:25" x14ac:dyDescent="0.25">
      <c r="A21" s="122"/>
      <c r="B21" s="122"/>
      <c r="C21" s="122"/>
      <c r="D21" s="122"/>
      <c r="E21" s="122"/>
      <c r="F21" s="122"/>
      <c r="G21" s="122"/>
      <c r="H21" s="122"/>
      <c r="I21" s="122"/>
      <c r="L21" s="19">
        <f t="shared" si="9"/>
        <v>1.7018888888888885E-2</v>
      </c>
      <c r="M21" s="19">
        <f t="shared" si="1"/>
        <v>51.451233417774461</v>
      </c>
      <c r="N21" s="19">
        <f t="shared" si="11"/>
        <v>3.5730023206787823E-2</v>
      </c>
      <c r="P21" s="124"/>
      <c r="Q21" s="124"/>
      <c r="R21" s="124"/>
      <c r="S21" s="124"/>
      <c r="T21" s="124"/>
      <c r="U21" s="124"/>
      <c r="V21" s="124"/>
      <c r="W21" s="124"/>
      <c r="X21" s="124"/>
      <c r="Y21" s="124"/>
    </row>
    <row r="22" spans="1:25" x14ac:dyDescent="0.25">
      <c r="A22" s="122"/>
      <c r="B22" s="122"/>
      <c r="C22" s="122"/>
      <c r="D22" s="122"/>
      <c r="E22" s="122"/>
      <c r="F22" s="122"/>
      <c r="G22" s="122"/>
      <c r="H22" s="122"/>
      <c r="I22" s="122"/>
      <c r="L22" s="19">
        <f>L21+0.00017</f>
        <v>1.7188888888888885E-2</v>
      </c>
      <c r="M22" s="19">
        <f t="shared" si="1"/>
        <v>51.965174706076319</v>
      </c>
      <c r="N22" s="19">
        <f t="shared" si="11"/>
        <v>3.6086926879219668E-2</v>
      </c>
      <c r="P22" s="124"/>
      <c r="Q22" s="124"/>
      <c r="R22" s="124"/>
      <c r="S22" s="124"/>
      <c r="T22" s="124"/>
      <c r="U22" s="124"/>
      <c r="V22" s="124"/>
      <c r="W22" s="124"/>
      <c r="X22" s="124"/>
      <c r="Y22" s="124"/>
    </row>
    <row r="23" spans="1:25" x14ac:dyDescent="0.25">
      <c r="A23" s="122"/>
      <c r="B23" s="122"/>
      <c r="C23" s="122"/>
      <c r="D23" s="122"/>
      <c r="E23" s="122"/>
      <c r="F23" s="122"/>
      <c r="G23" s="122"/>
      <c r="H23" s="122"/>
      <c r="I23" s="122"/>
      <c r="L23" s="19">
        <f>L22+0.00017</f>
        <v>1.7358888888888886E-2</v>
      </c>
      <c r="M23" s="19">
        <f t="shared" si="1"/>
        <v>52.479115994378176</v>
      </c>
      <c r="N23" s="19">
        <f t="shared" si="11"/>
        <v>3.6443830551651506E-2</v>
      </c>
      <c r="P23" s="124"/>
      <c r="Q23" s="124"/>
      <c r="R23" s="124"/>
      <c r="S23" s="124"/>
      <c r="T23" s="124"/>
      <c r="U23" s="124"/>
      <c r="V23" s="124"/>
      <c r="W23" s="124"/>
      <c r="X23" s="124"/>
      <c r="Y23" s="124"/>
    </row>
    <row r="24" spans="1:25" x14ac:dyDescent="0.25">
      <c r="A24" s="122"/>
      <c r="B24" s="122"/>
      <c r="C24" s="122"/>
      <c r="D24" s="122"/>
      <c r="E24" s="122"/>
      <c r="F24" s="122"/>
      <c r="G24" s="122"/>
      <c r="H24" s="122"/>
      <c r="I24" s="122"/>
      <c r="L24" s="46">
        <f t="shared" si="9"/>
        <v>1.7538888888888885E-2</v>
      </c>
      <c r="M24" s="19">
        <f t="shared" si="1"/>
        <v>53.023289123168368</v>
      </c>
      <c r="N24" s="46">
        <f t="shared" si="11"/>
        <v>3.6821728557755812E-2</v>
      </c>
      <c r="P24" s="124"/>
      <c r="Q24" s="124"/>
      <c r="R24" s="124"/>
      <c r="S24" s="124"/>
      <c r="T24" s="124"/>
      <c r="U24" s="124"/>
      <c r="V24" s="124"/>
      <c r="W24" s="124"/>
      <c r="X24" s="124"/>
      <c r="Y24" s="124"/>
    </row>
    <row r="25" spans="1:25" x14ac:dyDescent="0.25">
      <c r="A25" s="122"/>
      <c r="B25" s="122"/>
      <c r="C25" s="122"/>
      <c r="D25" s="122"/>
      <c r="E25" s="122"/>
      <c r="F25" s="122"/>
      <c r="G25" s="122"/>
      <c r="H25" s="122"/>
      <c r="I25" s="122"/>
      <c r="L25" s="46">
        <f>L24+0.00017</f>
        <v>1.7708888888888885E-2</v>
      </c>
      <c r="M25" s="19">
        <f t="shared" si="1"/>
        <v>53.537230411470219</v>
      </c>
      <c r="N25" s="46">
        <f t="shared" si="11"/>
        <v>3.7178632230187657E-2</v>
      </c>
      <c r="P25" s="124"/>
      <c r="Q25" s="124"/>
      <c r="R25" s="124"/>
      <c r="S25" s="124"/>
      <c r="T25" s="124"/>
      <c r="U25" s="124"/>
      <c r="V25" s="124"/>
      <c r="W25" s="124"/>
      <c r="X25" s="124"/>
      <c r="Y25" s="124"/>
    </row>
    <row r="26" spans="1:25" ht="15.75" hidden="1" customHeight="1" x14ac:dyDescent="0.25">
      <c r="A26" s="122"/>
      <c r="B26" s="122"/>
      <c r="C26" s="122"/>
      <c r="D26" s="122"/>
      <c r="E26" s="122"/>
      <c r="F26" s="122"/>
      <c r="G26" s="122"/>
      <c r="H26" s="122"/>
      <c r="I26" s="122"/>
      <c r="L26" s="46">
        <f t="shared" ref="L26:L54" si="12">L25+0.00017</f>
        <v>1.7878888888888885E-2</v>
      </c>
      <c r="M26" s="19">
        <f t="shared" si="1"/>
        <v>54.05117169977207</v>
      </c>
      <c r="N26" s="46">
        <f t="shared" si="11"/>
        <v>3.7535535902619495E-2</v>
      </c>
      <c r="P26" s="124"/>
      <c r="Q26" s="124"/>
      <c r="R26" s="124"/>
      <c r="S26" s="124"/>
      <c r="T26" s="124"/>
      <c r="U26" s="124"/>
      <c r="V26" s="124"/>
      <c r="W26" s="124"/>
      <c r="X26" s="124"/>
      <c r="Y26" s="124"/>
    </row>
    <row r="27" spans="1:25" ht="12.75" hidden="1" customHeight="1" x14ac:dyDescent="0.25">
      <c r="A27" s="122"/>
      <c r="B27" s="122"/>
      <c r="C27" s="122"/>
      <c r="D27" s="122"/>
      <c r="E27" s="122"/>
      <c r="F27" s="122"/>
      <c r="G27" s="122"/>
      <c r="H27" s="122"/>
      <c r="I27" s="122"/>
      <c r="L27" s="46">
        <f>L26+0.00018</f>
        <v>1.8058888888888885E-2</v>
      </c>
      <c r="M27" s="19">
        <f t="shared" si="1"/>
        <v>54.595344828562268</v>
      </c>
      <c r="N27" s="46">
        <f t="shared" si="11"/>
        <v>3.7913433908723801E-2</v>
      </c>
      <c r="P27" s="124"/>
      <c r="Q27" s="124"/>
      <c r="R27" s="124"/>
      <c r="S27" s="124"/>
      <c r="T27" s="124"/>
      <c r="U27" s="124"/>
      <c r="V27" s="124"/>
      <c r="W27" s="124"/>
      <c r="X27" s="124"/>
      <c r="Y27" s="124"/>
    </row>
    <row r="28" spans="1:25" x14ac:dyDescent="0.25">
      <c r="A28" s="122"/>
      <c r="B28" s="122"/>
      <c r="C28" s="122"/>
      <c r="D28" s="122"/>
      <c r="E28" s="122"/>
      <c r="F28" s="122"/>
      <c r="G28" s="122"/>
      <c r="H28" s="122"/>
      <c r="I28" s="122"/>
      <c r="L28" s="46">
        <f t="shared" si="12"/>
        <v>1.8228888888888885E-2</v>
      </c>
      <c r="M28" s="19">
        <f t="shared" si="1"/>
        <v>55.109286116864126</v>
      </c>
      <c r="N28" s="46">
        <f t="shared" si="11"/>
        <v>3.8270337581155639E-2</v>
      </c>
      <c r="P28" s="124"/>
      <c r="Q28" s="124"/>
      <c r="R28" s="124"/>
      <c r="S28" s="124"/>
      <c r="T28" s="124"/>
      <c r="U28" s="124"/>
      <c r="V28" s="124"/>
      <c r="W28" s="124"/>
      <c r="X28" s="124"/>
      <c r="Y28" s="124"/>
    </row>
    <row r="29" spans="1:25" x14ac:dyDescent="0.25">
      <c r="A29" s="122"/>
      <c r="B29" s="122"/>
      <c r="C29" s="122"/>
      <c r="D29" s="122"/>
      <c r="E29" s="122"/>
      <c r="F29" s="122"/>
      <c r="G29" s="122"/>
      <c r="H29" s="122"/>
      <c r="I29" s="122"/>
      <c r="L29" s="46">
        <f t="shared" si="12"/>
        <v>1.8398888888888885E-2</v>
      </c>
      <c r="M29" s="19">
        <f t="shared" si="1"/>
        <v>55.623227405165984</v>
      </c>
      <c r="N29" s="46">
        <f t="shared" si="11"/>
        <v>3.8627241253587491E-2</v>
      </c>
      <c r="P29" s="124"/>
      <c r="Q29" s="124"/>
      <c r="R29" s="124"/>
      <c r="S29" s="124"/>
      <c r="T29" s="124"/>
      <c r="U29" s="124"/>
      <c r="V29" s="124"/>
      <c r="W29" s="124"/>
      <c r="X29" s="124"/>
      <c r="Y29" s="124"/>
    </row>
    <row r="30" spans="1:25" x14ac:dyDescent="0.25">
      <c r="A30" s="122"/>
      <c r="B30" s="122"/>
      <c r="C30" s="122"/>
      <c r="D30" s="122"/>
      <c r="E30" s="122"/>
      <c r="F30" s="122"/>
      <c r="G30" s="122"/>
      <c r="H30" s="122"/>
      <c r="I30" s="122"/>
      <c r="L30" s="46">
        <f>L29+0.00018</f>
        <v>1.8578888888888884E-2</v>
      </c>
      <c r="M30" s="19">
        <f t="shared" si="1"/>
        <v>56.167400533956183</v>
      </c>
      <c r="N30" s="46">
        <f t="shared" si="11"/>
        <v>3.9005139259691797E-2</v>
      </c>
      <c r="P30" s="124"/>
      <c r="Q30" s="124"/>
      <c r="R30" s="124"/>
      <c r="S30" s="124"/>
      <c r="T30" s="124"/>
      <c r="U30" s="124"/>
      <c r="V30" s="124"/>
      <c r="W30" s="124"/>
      <c r="X30" s="124"/>
      <c r="Y30" s="124"/>
    </row>
    <row r="31" spans="1:25" x14ac:dyDescent="0.25">
      <c r="A31" s="122"/>
      <c r="B31" s="122"/>
      <c r="C31" s="122"/>
      <c r="D31" s="122"/>
      <c r="E31" s="122"/>
      <c r="F31" s="122"/>
      <c r="G31" s="122"/>
      <c r="H31" s="122"/>
      <c r="I31" s="122"/>
      <c r="L31" s="46">
        <f t="shared" si="12"/>
        <v>1.8748888888888884E-2</v>
      </c>
      <c r="M31" s="19">
        <f t="shared" si="1"/>
        <v>56.681341822258027</v>
      </c>
      <c r="N31" s="46">
        <f t="shared" si="11"/>
        <v>3.9362042932123628E-2</v>
      </c>
      <c r="P31" s="124"/>
      <c r="Q31" s="124"/>
      <c r="R31" s="124"/>
      <c r="S31" s="124"/>
      <c r="T31" s="124"/>
      <c r="U31" s="124"/>
      <c r="V31" s="124"/>
      <c r="W31" s="124"/>
      <c r="X31" s="124"/>
      <c r="Y31" s="124"/>
    </row>
    <row r="32" spans="1:25" x14ac:dyDescent="0.25">
      <c r="A32" s="122"/>
      <c r="B32" s="122"/>
      <c r="C32" s="122"/>
      <c r="D32" s="122"/>
      <c r="E32" s="122"/>
      <c r="F32" s="122"/>
      <c r="G32" s="122"/>
      <c r="H32" s="122"/>
      <c r="I32" s="122"/>
      <c r="L32" s="46">
        <f t="shared" si="12"/>
        <v>1.8918888888888884E-2</v>
      </c>
      <c r="M32" s="19">
        <f t="shared" si="1"/>
        <v>57.195283110559878</v>
      </c>
      <c r="N32" s="46">
        <f t="shared" si="11"/>
        <v>3.9718946604555466E-2</v>
      </c>
      <c r="P32" s="124"/>
      <c r="Q32" s="124"/>
      <c r="R32" s="124"/>
      <c r="S32" s="124"/>
      <c r="T32" s="124"/>
      <c r="U32" s="124"/>
      <c r="V32" s="124"/>
      <c r="W32" s="124"/>
      <c r="X32" s="124"/>
      <c r="Y32" s="124"/>
    </row>
    <row r="33" spans="1:25" x14ac:dyDescent="0.25">
      <c r="A33" s="122"/>
      <c r="B33" s="122"/>
      <c r="C33" s="122"/>
      <c r="D33" s="122"/>
      <c r="E33" s="122"/>
      <c r="F33" s="122"/>
      <c r="G33" s="122"/>
      <c r="H33" s="122"/>
      <c r="I33" s="122"/>
      <c r="L33" s="46">
        <f>L32+0.00018</f>
        <v>1.9098888888888884E-2</v>
      </c>
      <c r="M33" s="19">
        <f t="shared" si="1"/>
        <v>57.739456239350076</v>
      </c>
      <c r="N33" s="46">
        <f t="shared" si="11"/>
        <v>4.0096844610659772E-2</v>
      </c>
      <c r="P33" s="124"/>
      <c r="Q33" s="124"/>
      <c r="R33" s="124"/>
      <c r="S33" s="124"/>
      <c r="T33" s="124"/>
      <c r="U33" s="124"/>
      <c r="V33" s="124"/>
      <c r="W33" s="124"/>
      <c r="X33" s="124"/>
      <c r="Y33" s="124"/>
    </row>
    <row r="34" spans="1:25" x14ac:dyDescent="0.25">
      <c r="A34" s="122"/>
      <c r="B34" s="122"/>
      <c r="C34" s="122"/>
      <c r="D34" s="122"/>
      <c r="E34" s="122"/>
      <c r="F34" s="122"/>
      <c r="G34" s="122"/>
      <c r="H34" s="122"/>
      <c r="I34" s="122"/>
      <c r="L34" s="46">
        <f t="shared" si="12"/>
        <v>1.9268888888888884E-2</v>
      </c>
      <c r="M34" s="19">
        <f t="shared" si="1"/>
        <v>58.253397527651934</v>
      </c>
      <c r="N34" s="46">
        <f t="shared" si="11"/>
        <v>4.0453748283091624E-2</v>
      </c>
      <c r="P34" s="124"/>
      <c r="Q34" s="124"/>
      <c r="R34" s="124"/>
      <c r="S34" s="124"/>
      <c r="T34" s="124"/>
      <c r="U34" s="124"/>
      <c r="V34" s="124"/>
      <c r="W34" s="124"/>
      <c r="X34" s="124"/>
      <c r="Y34" s="124"/>
    </row>
    <row r="35" spans="1:25" x14ac:dyDescent="0.25">
      <c r="A35" s="122"/>
      <c r="B35" s="122"/>
      <c r="C35" s="122"/>
      <c r="D35" s="122"/>
      <c r="E35" s="122"/>
      <c r="F35" s="122"/>
      <c r="G35" s="122"/>
      <c r="H35" s="122"/>
      <c r="I35" s="122"/>
      <c r="L35" s="46">
        <f t="shared" si="12"/>
        <v>1.9438888888888884E-2</v>
      </c>
      <c r="M35" s="19">
        <f t="shared" si="1"/>
        <v>58.767338815953792</v>
      </c>
      <c r="N35" s="46">
        <f t="shared" si="11"/>
        <v>4.0810651955523469E-2</v>
      </c>
      <c r="O35" s="40"/>
      <c r="P35" s="124"/>
      <c r="Q35" s="124"/>
      <c r="R35" s="124"/>
      <c r="S35" s="124"/>
      <c r="T35" s="124"/>
      <c r="U35" s="124"/>
      <c r="V35" s="124"/>
      <c r="W35" s="124"/>
      <c r="X35" s="124"/>
      <c r="Y35" s="124"/>
    </row>
    <row r="36" spans="1:25" x14ac:dyDescent="0.25">
      <c r="A36" s="122"/>
      <c r="B36" s="122"/>
      <c r="C36" s="122"/>
      <c r="D36" s="122"/>
      <c r="E36" s="122"/>
      <c r="F36" s="122"/>
      <c r="G36" s="122"/>
      <c r="H36" s="122"/>
      <c r="I36" s="122"/>
      <c r="L36" s="19">
        <f>L35+0.00018</f>
        <v>1.9618888888888884E-2</v>
      </c>
      <c r="M36" s="19">
        <f t="shared" si="1"/>
        <v>59.311511944743991</v>
      </c>
      <c r="N36" s="19">
        <f t="shared" si="11"/>
        <v>4.1188549961627775E-2</v>
      </c>
      <c r="O36" s="40"/>
      <c r="P36" s="124"/>
      <c r="Q36" s="124"/>
      <c r="R36" s="124"/>
      <c r="S36" s="124"/>
      <c r="T36" s="124"/>
      <c r="U36" s="124"/>
      <c r="V36" s="124"/>
      <c r="W36" s="124"/>
      <c r="X36" s="124"/>
      <c r="Y36" s="124"/>
    </row>
    <row r="37" spans="1:25" x14ac:dyDescent="0.25">
      <c r="L37" s="19">
        <f t="shared" si="12"/>
        <v>1.9788888888888884E-2</v>
      </c>
      <c r="M37" s="19">
        <f t="shared" si="1"/>
        <v>59.825453233045835</v>
      </c>
      <c r="N37" s="19">
        <f t="shared" si="11"/>
        <v>4.1545453634059606E-2</v>
      </c>
      <c r="O37" s="40"/>
      <c r="P37" s="124"/>
      <c r="Q37" s="124"/>
      <c r="R37" s="124"/>
      <c r="S37" s="124"/>
      <c r="T37" s="124"/>
      <c r="U37" s="124"/>
      <c r="V37" s="124"/>
      <c r="W37" s="124"/>
      <c r="X37" s="124"/>
      <c r="Y37" s="124"/>
    </row>
    <row r="38" spans="1:25" x14ac:dyDescent="0.25">
      <c r="L38" s="19">
        <f>L37+0.00018</f>
        <v>1.9968888888888883E-2</v>
      </c>
      <c r="M38" s="19">
        <f t="shared" si="1"/>
        <v>60.369626361836033</v>
      </c>
      <c r="N38" s="19">
        <f t="shared" si="11"/>
        <v>4.1923351640163913E-2</v>
      </c>
      <c r="O38" s="40"/>
      <c r="P38" s="124"/>
      <c r="Q38" s="124"/>
      <c r="R38" s="124"/>
      <c r="S38" s="124"/>
      <c r="T38" s="124"/>
      <c r="U38" s="124"/>
      <c r="V38" s="124"/>
      <c r="W38" s="124"/>
      <c r="X38" s="124"/>
      <c r="Y38" s="124"/>
    </row>
    <row r="39" spans="1:25" x14ac:dyDescent="0.25">
      <c r="L39" s="19">
        <f t="shared" si="12"/>
        <v>2.0138888888888883E-2</v>
      </c>
      <c r="M39" s="19">
        <f t="shared" si="1"/>
        <v>60.883567650137884</v>
      </c>
      <c r="N39" s="19">
        <f t="shared" si="11"/>
        <v>4.2280255312595751E-2</v>
      </c>
      <c r="P39" s="124"/>
      <c r="Q39" s="124"/>
      <c r="R39" s="124"/>
      <c r="S39" s="124"/>
      <c r="T39" s="124"/>
      <c r="U39" s="124"/>
      <c r="V39" s="124"/>
      <c r="W39" s="124"/>
      <c r="X39" s="124"/>
      <c r="Y39" s="124"/>
    </row>
    <row r="40" spans="1:25" x14ac:dyDescent="0.25">
      <c r="L40" s="19">
        <f t="shared" si="12"/>
        <v>2.0308888888888883E-2</v>
      </c>
      <c r="M40" s="19">
        <f t="shared" si="1"/>
        <v>61.397508938439742</v>
      </c>
      <c r="N40" s="19">
        <f t="shared" si="11"/>
        <v>4.2637158985027603E-2</v>
      </c>
    </row>
    <row r="41" spans="1:25" x14ac:dyDescent="0.25">
      <c r="L41" s="19">
        <f>L40+0.00018</f>
        <v>2.0488888888888883E-2</v>
      </c>
      <c r="M41" s="19">
        <f t="shared" si="1"/>
        <v>61.941682067229941</v>
      </c>
      <c r="N41" s="19">
        <f t="shared" si="11"/>
        <v>4.3015056991131909E-2</v>
      </c>
    </row>
    <row r="42" spans="1:25" x14ac:dyDescent="0.25">
      <c r="L42" s="19">
        <f t="shared" si="12"/>
        <v>2.0658888888888883E-2</v>
      </c>
      <c r="M42" s="19">
        <f t="shared" si="1"/>
        <v>62.455623355531799</v>
      </c>
      <c r="N42" s="19">
        <f t="shared" si="11"/>
        <v>4.3371960663563747E-2</v>
      </c>
    </row>
    <row r="43" spans="1:25" x14ac:dyDescent="0.25">
      <c r="L43" s="19">
        <f t="shared" si="12"/>
        <v>2.0828888888888883E-2</v>
      </c>
      <c r="M43" s="19">
        <f t="shared" si="1"/>
        <v>62.969564643833642</v>
      </c>
      <c r="N43" s="19">
        <f t="shared" si="11"/>
        <v>4.3728864335995585E-2</v>
      </c>
    </row>
    <row r="44" spans="1:25" x14ac:dyDescent="0.25">
      <c r="L44" s="19">
        <f>L43+0.00018</f>
        <v>2.1008888888888883E-2</v>
      </c>
      <c r="M44" s="19">
        <f t="shared" si="1"/>
        <v>63.513737772623841</v>
      </c>
      <c r="N44" s="19">
        <f t="shared" si="11"/>
        <v>4.4106762342099891E-2</v>
      </c>
    </row>
    <row r="45" spans="1:25" x14ac:dyDescent="0.25">
      <c r="L45" s="19">
        <f t="shared" si="12"/>
        <v>2.1178888888888883E-2</v>
      </c>
      <c r="M45" s="19">
        <f t="shared" si="1"/>
        <v>64.027679060925692</v>
      </c>
      <c r="N45" s="19">
        <f t="shared" si="11"/>
        <v>4.4463666014531736E-2</v>
      </c>
    </row>
    <row r="46" spans="1:25" x14ac:dyDescent="0.25">
      <c r="L46" s="19">
        <f t="shared" si="12"/>
        <v>2.1348888888888883E-2</v>
      </c>
      <c r="M46" s="19">
        <f t="shared" si="1"/>
        <v>64.541620349227543</v>
      </c>
      <c r="N46" s="19">
        <f t="shared" si="11"/>
        <v>4.4820569686963574E-2</v>
      </c>
    </row>
    <row r="47" spans="1:25" x14ac:dyDescent="0.25">
      <c r="L47" s="19">
        <f>L46+0.00018</f>
        <v>2.1528888888888882E-2</v>
      </c>
      <c r="M47" s="19">
        <f t="shared" si="1"/>
        <v>65.085793478017749</v>
      </c>
      <c r="N47" s="19">
        <f t="shared" si="11"/>
        <v>4.519846769306788E-2</v>
      </c>
    </row>
    <row r="48" spans="1:25" x14ac:dyDescent="0.25">
      <c r="L48" s="19">
        <f t="shared" si="12"/>
        <v>2.1698888888888882E-2</v>
      </c>
      <c r="M48" s="19">
        <f t="shared" si="1"/>
        <v>65.5997347663196</v>
      </c>
      <c r="N48" s="19">
        <f t="shared" si="11"/>
        <v>4.5555371365499718E-2</v>
      </c>
    </row>
    <row r="49" spans="12:14" x14ac:dyDescent="0.25">
      <c r="L49" s="19">
        <f>L48+0.00018</f>
        <v>2.1878888888888882E-2</v>
      </c>
      <c r="M49" s="19">
        <f t="shared" si="1"/>
        <v>66.143907895109805</v>
      </c>
      <c r="N49" s="19">
        <f t="shared" si="11"/>
        <v>4.5933269371604031E-2</v>
      </c>
    </row>
    <row r="50" spans="12:14" x14ac:dyDescent="0.25">
      <c r="L50" s="19">
        <f t="shared" si="12"/>
        <v>2.2048888888888882E-2</v>
      </c>
      <c r="M50" s="19">
        <f t="shared" si="1"/>
        <v>66.657849183411656</v>
      </c>
      <c r="N50" s="19">
        <f t="shared" si="11"/>
        <v>4.6290173044035869E-2</v>
      </c>
    </row>
    <row r="51" spans="12:14" x14ac:dyDescent="0.25">
      <c r="L51" s="19">
        <f t="shared" si="12"/>
        <v>2.2218888888888882E-2</v>
      </c>
      <c r="M51" s="19">
        <f t="shared" si="1"/>
        <v>67.171790471713507</v>
      </c>
      <c r="N51" s="19">
        <f t="shared" si="11"/>
        <v>4.6647076716467714E-2</v>
      </c>
    </row>
    <row r="52" spans="12:14" x14ac:dyDescent="0.25">
      <c r="L52" s="19">
        <f>L51+0.00018</f>
        <v>2.2398888888888881E-2</v>
      </c>
      <c r="M52" s="19">
        <f t="shared" si="1"/>
        <v>67.715963600503713</v>
      </c>
      <c r="N52" s="19">
        <f t="shared" si="11"/>
        <v>4.7024974722572027E-2</v>
      </c>
    </row>
    <row r="53" spans="12:14" x14ac:dyDescent="0.25">
      <c r="L53" s="19">
        <f t="shared" si="12"/>
        <v>2.2568888888888881E-2</v>
      </c>
      <c r="M53" s="19">
        <f t="shared" si="1"/>
        <v>68.229904888805549</v>
      </c>
      <c r="N53" s="19">
        <f t="shared" si="11"/>
        <v>4.7381878395003851E-2</v>
      </c>
    </row>
    <row r="54" spans="12:14" x14ac:dyDescent="0.25">
      <c r="L54" s="19">
        <f t="shared" si="12"/>
        <v>2.2738888888888881E-2</v>
      </c>
      <c r="M54" s="19">
        <f t="shared" si="1"/>
        <v>68.743846177107415</v>
      </c>
      <c r="N54" s="19">
        <f t="shared" si="11"/>
        <v>4.773878206743571E-2</v>
      </c>
    </row>
    <row r="55" spans="12:14" x14ac:dyDescent="0.25">
      <c r="L55" s="44"/>
      <c r="M55" s="44"/>
      <c r="N55" s="44"/>
    </row>
    <row r="56" spans="12:14" x14ac:dyDescent="0.25">
      <c r="L56" s="44"/>
      <c r="M56" s="44"/>
      <c r="N56" s="44"/>
    </row>
    <row r="57" spans="12:14" x14ac:dyDescent="0.25">
      <c r="L57" s="44"/>
      <c r="M57" s="44"/>
      <c r="N57" s="44"/>
    </row>
    <row r="58" spans="12:14" x14ac:dyDescent="0.25">
      <c r="L58" s="44"/>
      <c r="M58" s="44"/>
      <c r="N58" s="44"/>
    </row>
    <row r="59" spans="12:14" x14ac:dyDescent="0.25">
      <c r="L59" s="44"/>
      <c r="M59" s="44"/>
      <c r="N59" s="44"/>
    </row>
    <row r="60" spans="12:14" x14ac:dyDescent="0.25">
      <c r="L60" s="44"/>
      <c r="M60" s="44"/>
      <c r="N60" s="44"/>
    </row>
    <row r="61" spans="12:14" x14ac:dyDescent="0.25">
      <c r="L61" s="44"/>
      <c r="M61" s="44"/>
      <c r="N61" s="44"/>
    </row>
    <row r="62" spans="12:14" x14ac:dyDescent="0.25">
      <c r="L62" s="44"/>
      <c r="M62" s="44"/>
      <c r="N62" s="44"/>
    </row>
    <row r="63" spans="12:14" x14ac:dyDescent="0.25">
      <c r="L63" s="44"/>
      <c r="M63" s="44"/>
      <c r="N63" s="44"/>
    </row>
    <row r="64" spans="12:14" x14ac:dyDescent="0.25">
      <c r="L64" s="44"/>
      <c r="M64" s="44"/>
      <c r="N64" s="44"/>
    </row>
    <row r="65" spans="12:14" x14ac:dyDescent="0.25">
      <c r="L65" s="44"/>
      <c r="M65" s="44"/>
      <c r="N65" s="44"/>
    </row>
    <row r="66" spans="12:14" x14ac:dyDescent="0.25">
      <c r="L66" s="44"/>
      <c r="M66" s="44"/>
      <c r="N66" s="44"/>
    </row>
    <row r="67" spans="12:14" x14ac:dyDescent="0.25">
      <c r="L67" s="44"/>
      <c r="M67" s="44"/>
      <c r="N67" s="44"/>
    </row>
    <row r="68" spans="12:14" x14ac:dyDescent="0.25">
      <c r="L68" s="44"/>
      <c r="M68" s="44"/>
      <c r="N68" s="44"/>
    </row>
    <row r="69" spans="12:14" x14ac:dyDescent="0.25">
      <c r="L69" s="44"/>
      <c r="M69" s="44"/>
      <c r="N69" s="44"/>
    </row>
    <row r="70" spans="12:14" x14ac:dyDescent="0.25">
      <c r="L70" s="44"/>
      <c r="M70" s="44"/>
      <c r="N70" s="44"/>
    </row>
    <row r="71" spans="12:14" x14ac:dyDescent="0.25">
      <c r="L71" s="44"/>
      <c r="M71" s="44"/>
      <c r="N71" s="44"/>
    </row>
    <row r="72" spans="12:14" x14ac:dyDescent="0.25">
      <c r="L72" s="44"/>
      <c r="M72" s="44"/>
      <c r="N72" s="44"/>
    </row>
    <row r="73" spans="12:14" x14ac:dyDescent="0.25">
      <c r="L73" s="44"/>
      <c r="M73" s="44"/>
      <c r="N73" s="44"/>
    </row>
    <row r="74" spans="12:14" x14ac:dyDescent="0.25">
      <c r="L74" s="44"/>
      <c r="M74" s="44"/>
      <c r="N74" s="44"/>
    </row>
    <row r="75" spans="12:14" x14ac:dyDescent="0.25">
      <c r="L75" s="44"/>
      <c r="M75" s="44"/>
      <c r="N75" s="44"/>
    </row>
    <row r="76" spans="12:14" x14ac:dyDescent="0.25">
      <c r="L76" s="44"/>
      <c r="M76" s="44"/>
      <c r="N76" s="44"/>
    </row>
    <row r="77" spans="12:14" x14ac:dyDescent="0.25">
      <c r="L77" s="44"/>
      <c r="M77" s="44"/>
      <c r="N77" s="44"/>
    </row>
    <row r="78" spans="12:14" x14ac:dyDescent="0.25">
      <c r="L78" s="44"/>
      <c r="M78" s="44"/>
      <c r="N78" s="44"/>
    </row>
    <row r="79" spans="12:14" x14ac:dyDescent="0.25">
      <c r="L79" s="44"/>
      <c r="M79" s="44"/>
      <c r="N79" s="44"/>
    </row>
    <row r="80" spans="12:14" x14ac:dyDescent="0.25">
      <c r="L80" s="44"/>
      <c r="M80" s="44"/>
      <c r="N80" s="44"/>
    </row>
    <row r="81" spans="12:14" x14ac:dyDescent="0.25">
      <c r="L81" s="44"/>
      <c r="M81" s="44"/>
      <c r="N81" s="44"/>
    </row>
    <row r="82" spans="12:14" x14ac:dyDescent="0.25">
      <c r="L82" s="44"/>
      <c r="M82" s="44"/>
      <c r="N82" s="44"/>
    </row>
    <row r="83" spans="12:14" x14ac:dyDescent="0.25">
      <c r="L83" s="44"/>
      <c r="M83" s="44"/>
      <c r="N83" s="44"/>
    </row>
    <row r="84" spans="12:14" x14ac:dyDescent="0.25">
      <c r="L84" s="44"/>
      <c r="M84" s="44"/>
      <c r="N84" s="44"/>
    </row>
    <row r="85" spans="12:14" x14ac:dyDescent="0.25">
      <c r="L85" s="44"/>
      <c r="M85" s="44"/>
      <c r="N85" s="44"/>
    </row>
    <row r="86" spans="12:14" x14ac:dyDescent="0.25">
      <c r="L86" s="44"/>
      <c r="M86" s="44"/>
      <c r="N86" s="44"/>
    </row>
    <row r="87" spans="12:14" x14ac:dyDescent="0.25">
      <c r="L87" s="44"/>
      <c r="M87" s="44"/>
      <c r="N87" s="44"/>
    </row>
    <row r="88" spans="12:14" x14ac:dyDescent="0.25">
      <c r="L88" s="44"/>
      <c r="M88" s="44"/>
      <c r="N88" s="44"/>
    </row>
    <row r="89" spans="12:14" x14ac:dyDescent="0.25">
      <c r="L89" s="44"/>
      <c r="M89" s="44"/>
      <c r="N89" s="44"/>
    </row>
    <row r="90" spans="12:14" x14ac:dyDescent="0.25">
      <c r="L90" s="44"/>
      <c r="M90" s="44"/>
      <c r="N90" s="44"/>
    </row>
    <row r="91" spans="12:14" x14ac:dyDescent="0.25">
      <c r="L91" s="44"/>
      <c r="M91" s="44"/>
      <c r="N91" s="44"/>
    </row>
    <row r="92" spans="12:14" x14ac:dyDescent="0.25">
      <c r="L92" s="44"/>
      <c r="M92" s="44"/>
      <c r="N92" s="44"/>
    </row>
    <row r="93" spans="12:14" x14ac:dyDescent="0.25">
      <c r="L93" s="44"/>
      <c r="M93" s="44"/>
      <c r="N93" s="44"/>
    </row>
    <row r="94" spans="12:14" x14ac:dyDescent="0.25">
      <c r="L94" s="44"/>
      <c r="M94" s="44"/>
      <c r="N94" s="44"/>
    </row>
    <row r="95" spans="12:14" x14ac:dyDescent="0.25">
      <c r="L95" s="44"/>
      <c r="M95" s="44"/>
      <c r="N95" s="44"/>
    </row>
    <row r="96" spans="12:14" x14ac:dyDescent="0.25">
      <c r="L96" s="44"/>
      <c r="M96" s="44"/>
      <c r="N96" s="44"/>
    </row>
    <row r="97" spans="12:14" x14ac:dyDescent="0.25">
      <c r="L97" s="44"/>
      <c r="M97" s="44"/>
      <c r="N97" s="44"/>
    </row>
  </sheetData>
  <mergeCells count="3">
    <mergeCell ref="A1:J1"/>
    <mergeCell ref="A17:I36"/>
    <mergeCell ref="P2:Y3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5"/>
  <sheetViews>
    <sheetView workbookViewId="0">
      <selection activeCell="A19" sqref="A19"/>
    </sheetView>
  </sheetViews>
  <sheetFormatPr defaultRowHeight="15" x14ac:dyDescent="0.25"/>
  <cols>
    <col min="1" max="1" width="15.42578125" style="56" bestFit="1" customWidth="1"/>
    <col min="2" max="2" width="17.42578125" style="56" customWidth="1"/>
    <col min="3" max="3" width="15.42578125" style="56" customWidth="1"/>
    <col min="4" max="4" width="9.140625" style="56"/>
    <col min="5" max="5" width="1.42578125" style="56" customWidth="1"/>
    <col min="6" max="6" width="9.140625" style="57"/>
    <col min="7" max="7" width="8.85546875" style="57" customWidth="1"/>
    <col min="8" max="8" width="9.140625" style="57"/>
    <col min="9" max="11" width="9.140625" style="56"/>
    <col min="12" max="12" width="9.7109375" style="56" customWidth="1"/>
    <col min="13" max="14" width="9.140625" style="56"/>
    <col min="15" max="15" width="6.85546875" style="56" customWidth="1"/>
    <col min="16" max="256" width="9.140625" style="56"/>
    <col min="257" max="257" width="15.42578125" style="56" bestFit="1" customWidth="1"/>
    <col min="258" max="258" width="17.42578125" style="56" customWidth="1"/>
    <col min="259" max="259" width="15.42578125" style="56" customWidth="1"/>
    <col min="260" max="260" width="9.140625" style="56"/>
    <col min="261" max="261" width="1.42578125" style="56" customWidth="1"/>
    <col min="262" max="262" width="9.140625" style="56"/>
    <col min="263" max="263" width="8.85546875" style="56" customWidth="1"/>
    <col min="264" max="267" width="9.140625" style="56"/>
    <col min="268" max="268" width="9.7109375" style="56" customWidth="1"/>
    <col min="269" max="270" width="9.140625" style="56"/>
    <col min="271" max="271" width="6.85546875" style="56" customWidth="1"/>
    <col min="272" max="512" width="9.140625" style="56"/>
    <col min="513" max="513" width="15.42578125" style="56" bestFit="1" customWidth="1"/>
    <col min="514" max="514" width="17.42578125" style="56" customWidth="1"/>
    <col min="515" max="515" width="15.42578125" style="56" customWidth="1"/>
    <col min="516" max="516" width="9.140625" style="56"/>
    <col min="517" max="517" width="1.42578125" style="56" customWidth="1"/>
    <col min="518" max="518" width="9.140625" style="56"/>
    <col min="519" max="519" width="8.85546875" style="56" customWidth="1"/>
    <col min="520" max="523" width="9.140625" style="56"/>
    <col min="524" max="524" width="9.7109375" style="56" customWidth="1"/>
    <col min="525" max="526" width="9.140625" style="56"/>
    <col min="527" max="527" width="6.85546875" style="56" customWidth="1"/>
    <col min="528" max="768" width="9.140625" style="56"/>
    <col min="769" max="769" width="15.42578125" style="56" bestFit="1" customWidth="1"/>
    <col min="770" max="770" width="17.42578125" style="56" customWidth="1"/>
    <col min="771" max="771" width="15.42578125" style="56" customWidth="1"/>
    <col min="772" max="772" width="9.140625" style="56"/>
    <col min="773" max="773" width="1.42578125" style="56" customWidth="1"/>
    <col min="774" max="774" width="9.140625" style="56"/>
    <col min="775" max="775" width="8.85546875" style="56" customWidth="1"/>
    <col min="776" max="779" width="9.140625" style="56"/>
    <col min="780" max="780" width="9.7109375" style="56" customWidth="1"/>
    <col min="781" max="782" width="9.140625" style="56"/>
    <col min="783" max="783" width="6.85546875" style="56" customWidth="1"/>
    <col min="784" max="1024" width="9.140625" style="56"/>
    <col min="1025" max="1025" width="15.42578125" style="56" bestFit="1" customWidth="1"/>
    <col min="1026" max="1026" width="17.42578125" style="56" customWidth="1"/>
    <col min="1027" max="1027" width="15.42578125" style="56" customWidth="1"/>
    <col min="1028" max="1028" width="9.140625" style="56"/>
    <col min="1029" max="1029" width="1.42578125" style="56" customWidth="1"/>
    <col min="1030" max="1030" width="9.140625" style="56"/>
    <col min="1031" max="1031" width="8.85546875" style="56" customWidth="1"/>
    <col min="1032" max="1035" width="9.140625" style="56"/>
    <col min="1036" max="1036" width="9.7109375" style="56" customWidth="1"/>
    <col min="1037" max="1038" width="9.140625" style="56"/>
    <col min="1039" max="1039" width="6.85546875" style="56" customWidth="1"/>
    <col min="1040" max="1280" width="9.140625" style="56"/>
    <col min="1281" max="1281" width="15.42578125" style="56" bestFit="1" customWidth="1"/>
    <col min="1282" max="1282" width="17.42578125" style="56" customWidth="1"/>
    <col min="1283" max="1283" width="15.42578125" style="56" customWidth="1"/>
    <col min="1284" max="1284" width="9.140625" style="56"/>
    <col min="1285" max="1285" width="1.42578125" style="56" customWidth="1"/>
    <col min="1286" max="1286" width="9.140625" style="56"/>
    <col min="1287" max="1287" width="8.85546875" style="56" customWidth="1"/>
    <col min="1288" max="1291" width="9.140625" style="56"/>
    <col min="1292" max="1292" width="9.7109375" style="56" customWidth="1"/>
    <col min="1293" max="1294" width="9.140625" style="56"/>
    <col min="1295" max="1295" width="6.85546875" style="56" customWidth="1"/>
    <col min="1296" max="1536" width="9.140625" style="56"/>
    <col min="1537" max="1537" width="15.42578125" style="56" bestFit="1" customWidth="1"/>
    <col min="1538" max="1538" width="17.42578125" style="56" customWidth="1"/>
    <col min="1539" max="1539" width="15.42578125" style="56" customWidth="1"/>
    <col min="1540" max="1540" width="9.140625" style="56"/>
    <col min="1541" max="1541" width="1.42578125" style="56" customWidth="1"/>
    <col min="1542" max="1542" width="9.140625" style="56"/>
    <col min="1543" max="1543" width="8.85546875" style="56" customWidth="1"/>
    <col min="1544" max="1547" width="9.140625" style="56"/>
    <col min="1548" max="1548" width="9.7109375" style="56" customWidth="1"/>
    <col min="1549" max="1550" width="9.140625" style="56"/>
    <col min="1551" max="1551" width="6.85546875" style="56" customWidth="1"/>
    <col min="1552" max="1792" width="9.140625" style="56"/>
    <col min="1793" max="1793" width="15.42578125" style="56" bestFit="1" customWidth="1"/>
    <col min="1794" max="1794" width="17.42578125" style="56" customWidth="1"/>
    <col min="1795" max="1795" width="15.42578125" style="56" customWidth="1"/>
    <col min="1796" max="1796" width="9.140625" style="56"/>
    <col min="1797" max="1797" width="1.42578125" style="56" customWidth="1"/>
    <col min="1798" max="1798" width="9.140625" style="56"/>
    <col min="1799" max="1799" width="8.85546875" style="56" customWidth="1"/>
    <col min="1800" max="1803" width="9.140625" style="56"/>
    <col min="1804" max="1804" width="9.7109375" style="56" customWidth="1"/>
    <col min="1805" max="1806" width="9.140625" style="56"/>
    <col min="1807" max="1807" width="6.85546875" style="56" customWidth="1"/>
    <col min="1808" max="2048" width="9.140625" style="56"/>
    <col min="2049" max="2049" width="15.42578125" style="56" bestFit="1" customWidth="1"/>
    <col min="2050" max="2050" width="17.42578125" style="56" customWidth="1"/>
    <col min="2051" max="2051" width="15.42578125" style="56" customWidth="1"/>
    <col min="2052" max="2052" width="9.140625" style="56"/>
    <col min="2053" max="2053" width="1.42578125" style="56" customWidth="1"/>
    <col min="2054" max="2054" width="9.140625" style="56"/>
    <col min="2055" max="2055" width="8.85546875" style="56" customWidth="1"/>
    <col min="2056" max="2059" width="9.140625" style="56"/>
    <col min="2060" max="2060" width="9.7109375" style="56" customWidth="1"/>
    <col min="2061" max="2062" width="9.140625" style="56"/>
    <col min="2063" max="2063" width="6.85546875" style="56" customWidth="1"/>
    <col min="2064" max="2304" width="9.140625" style="56"/>
    <col min="2305" max="2305" width="15.42578125" style="56" bestFit="1" customWidth="1"/>
    <col min="2306" max="2306" width="17.42578125" style="56" customWidth="1"/>
    <col min="2307" max="2307" width="15.42578125" style="56" customWidth="1"/>
    <col min="2308" max="2308" width="9.140625" style="56"/>
    <col min="2309" max="2309" width="1.42578125" style="56" customWidth="1"/>
    <col min="2310" max="2310" width="9.140625" style="56"/>
    <col min="2311" max="2311" width="8.85546875" style="56" customWidth="1"/>
    <col min="2312" max="2315" width="9.140625" style="56"/>
    <col min="2316" max="2316" width="9.7109375" style="56" customWidth="1"/>
    <col min="2317" max="2318" width="9.140625" style="56"/>
    <col min="2319" max="2319" width="6.85546875" style="56" customWidth="1"/>
    <col min="2320" max="2560" width="9.140625" style="56"/>
    <col min="2561" max="2561" width="15.42578125" style="56" bestFit="1" customWidth="1"/>
    <col min="2562" max="2562" width="17.42578125" style="56" customWidth="1"/>
    <col min="2563" max="2563" width="15.42578125" style="56" customWidth="1"/>
    <col min="2564" max="2564" width="9.140625" style="56"/>
    <col min="2565" max="2565" width="1.42578125" style="56" customWidth="1"/>
    <col min="2566" max="2566" width="9.140625" style="56"/>
    <col min="2567" max="2567" width="8.85546875" style="56" customWidth="1"/>
    <col min="2568" max="2571" width="9.140625" style="56"/>
    <col min="2572" max="2572" width="9.7109375" style="56" customWidth="1"/>
    <col min="2573" max="2574" width="9.140625" style="56"/>
    <col min="2575" max="2575" width="6.85546875" style="56" customWidth="1"/>
    <col min="2576" max="2816" width="9.140625" style="56"/>
    <col min="2817" max="2817" width="15.42578125" style="56" bestFit="1" customWidth="1"/>
    <col min="2818" max="2818" width="17.42578125" style="56" customWidth="1"/>
    <col min="2819" max="2819" width="15.42578125" style="56" customWidth="1"/>
    <col min="2820" max="2820" width="9.140625" style="56"/>
    <col min="2821" max="2821" width="1.42578125" style="56" customWidth="1"/>
    <col min="2822" max="2822" width="9.140625" style="56"/>
    <col min="2823" max="2823" width="8.85546875" style="56" customWidth="1"/>
    <col min="2824" max="2827" width="9.140625" style="56"/>
    <col min="2828" max="2828" width="9.7109375" style="56" customWidth="1"/>
    <col min="2829" max="2830" width="9.140625" style="56"/>
    <col min="2831" max="2831" width="6.85546875" style="56" customWidth="1"/>
    <col min="2832" max="3072" width="9.140625" style="56"/>
    <col min="3073" max="3073" width="15.42578125" style="56" bestFit="1" customWidth="1"/>
    <col min="3074" max="3074" width="17.42578125" style="56" customWidth="1"/>
    <col min="3075" max="3075" width="15.42578125" style="56" customWidth="1"/>
    <col min="3076" max="3076" width="9.140625" style="56"/>
    <col min="3077" max="3077" width="1.42578125" style="56" customWidth="1"/>
    <col min="3078" max="3078" width="9.140625" style="56"/>
    <col min="3079" max="3079" width="8.85546875" style="56" customWidth="1"/>
    <col min="3080" max="3083" width="9.140625" style="56"/>
    <col min="3084" max="3084" width="9.7109375" style="56" customWidth="1"/>
    <col min="3085" max="3086" width="9.140625" style="56"/>
    <col min="3087" max="3087" width="6.85546875" style="56" customWidth="1"/>
    <col min="3088" max="3328" width="9.140625" style="56"/>
    <col min="3329" max="3329" width="15.42578125" style="56" bestFit="1" customWidth="1"/>
    <col min="3330" max="3330" width="17.42578125" style="56" customWidth="1"/>
    <col min="3331" max="3331" width="15.42578125" style="56" customWidth="1"/>
    <col min="3332" max="3332" width="9.140625" style="56"/>
    <col min="3333" max="3333" width="1.42578125" style="56" customWidth="1"/>
    <col min="3334" max="3334" width="9.140625" style="56"/>
    <col min="3335" max="3335" width="8.85546875" style="56" customWidth="1"/>
    <col min="3336" max="3339" width="9.140625" style="56"/>
    <col min="3340" max="3340" width="9.7109375" style="56" customWidth="1"/>
    <col min="3341" max="3342" width="9.140625" style="56"/>
    <col min="3343" max="3343" width="6.85546875" style="56" customWidth="1"/>
    <col min="3344" max="3584" width="9.140625" style="56"/>
    <col min="3585" max="3585" width="15.42578125" style="56" bestFit="1" customWidth="1"/>
    <col min="3586" max="3586" width="17.42578125" style="56" customWidth="1"/>
    <col min="3587" max="3587" width="15.42578125" style="56" customWidth="1"/>
    <col min="3588" max="3588" width="9.140625" style="56"/>
    <col min="3589" max="3589" width="1.42578125" style="56" customWidth="1"/>
    <col min="3590" max="3590" width="9.140625" style="56"/>
    <col min="3591" max="3591" width="8.85546875" style="56" customWidth="1"/>
    <col min="3592" max="3595" width="9.140625" style="56"/>
    <col min="3596" max="3596" width="9.7109375" style="56" customWidth="1"/>
    <col min="3597" max="3598" width="9.140625" style="56"/>
    <col min="3599" max="3599" width="6.85546875" style="56" customWidth="1"/>
    <col min="3600" max="3840" width="9.140625" style="56"/>
    <col min="3841" max="3841" width="15.42578125" style="56" bestFit="1" customWidth="1"/>
    <col min="3842" max="3842" width="17.42578125" style="56" customWidth="1"/>
    <col min="3843" max="3843" width="15.42578125" style="56" customWidth="1"/>
    <col min="3844" max="3844" width="9.140625" style="56"/>
    <col min="3845" max="3845" width="1.42578125" style="56" customWidth="1"/>
    <col min="3846" max="3846" width="9.140625" style="56"/>
    <col min="3847" max="3847" width="8.85546875" style="56" customWidth="1"/>
    <col min="3848" max="3851" width="9.140625" style="56"/>
    <col min="3852" max="3852" width="9.7109375" style="56" customWidth="1"/>
    <col min="3853" max="3854" width="9.140625" style="56"/>
    <col min="3855" max="3855" width="6.85546875" style="56" customWidth="1"/>
    <col min="3856" max="4096" width="9.140625" style="56"/>
    <col min="4097" max="4097" width="15.42578125" style="56" bestFit="1" customWidth="1"/>
    <col min="4098" max="4098" width="17.42578125" style="56" customWidth="1"/>
    <col min="4099" max="4099" width="15.42578125" style="56" customWidth="1"/>
    <col min="4100" max="4100" width="9.140625" style="56"/>
    <col min="4101" max="4101" width="1.42578125" style="56" customWidth="1"/>
    <col min="4102" max="4102" width="9.140625" style="56"/>
    <col min="4103" max="4103" width="8.85546875" style="56" customWidth="1"/>
    <col min="4104" max="4107" width="9.140625" style="56"/>
    <col min="4108" max="4108" width="9.7109375" style="56" customWidth="1"/>
    <col min="4109" max="4110" width="9.140625" style="56"/>
    <col min="4111" max="4111" width="6.85546875" style="56" customWidth="1"/>
    <col min="4112" max="4352" width="9.140625" style="56"/>
    <col min="4353" max="4353" width="15.42578125" style="56" bestFit="1" customWidth="1"/>
    <col min="4354" max="4354" width="17.42578125" style="56" customWidth="1"/>
    <col min="4355" max="4355" width="15.42578125" style="56" customWidth="1"/>
    <col min="4356" max="4356" width="9.140625" style="56"/>
    <col min="4357" max="4357" width="1.42578125" style="56" customWidth="1"/>
    <col min="4358" max="4358" width="9.140625" style="56"/>
    <col min="4359" max="4359" width="8.85546875" style="56" customWidth="1"/>
    <col min="4360" max="4363" width="9.140625" style="56"/>
    <col min="4364" max="4364" width="9.7109375" style="56" customWidth="1"/>
    <col min="4365" max="4366" width="9.140625" style="56"/>
    <col min="4367" max="4367" width="6.85546875" style="56" customWidth="1"/>
    <col min="4368" max="4608" width="9.140625" style="56"/>
    <col min="4609" max="4609" width="15.42578125" style="56" bestFit="1" customWidth="1"/>
    <col min="4610" max="4610" width="17.42578125" style="56" customWidth="1"/>
    <col min="4611" max="4611" width="15.42578125" style="56" customWidth="1"/>
    <col min="4612" max="4612" width="9.140625" style="56"/>
    <col min="4613" max="4613" width="1.42578125" style="56" customWidth="1"/>
    <col min="4614" max="4614" width="9.140625" style="56"/>
    <col min="4615" max="4615" width="8.85546875" style="56" customWidth="1"/>
    <col min="4616" max="4619" width="9.140625" style="56"/>
    <col min="4620" max="4620" width="9.7109375" style="56" customWidth="1"/>
    <col min="4621" max="4622" width="9.140625" style="56"/>
    <col min="4623" max="4623" width="6.85546875" style="56" customWidth="1"/>
    <col min="4624" max="4864" width="9.140625" style="56"/>
    <col min="4865" max="4865" width="15.42578125" style="56" bestFit="1" customWidth="1"/>
    <col min="4866" max="4866" width="17.42578125" style="56" customWidth="1"/>
    <col min="4867" max="4867" width="15.42578125" style="56" customWidth="1"/>
    <col min="4868" max="4868" width="9.140625" style="56"/>
    <col min="4869" max="4869" width="1.42578125" style="56" customWidth="1"/>
    <col min="4870" max="4870" width="9.140625" style="56"/>
    <col min="4871" max="4871" width="8.85546875" style="56" customWidth="1"/>
    <col min="4872" max="4875" width="9.140625" style="56"/>
    <col min="4876" max="4876" width="9.7109375" style="56" customWidth="1"/>
    <col min="4877" max="4878" width="9.140625" style="56"/>
    <col min="4879" max="4879" width="6.85546875" style="56" customWidth="1"/>
    <col min="4880" max="5120" width="9.140625" style="56"/>
    <col min="5121" max="5121" width="15.42578125" style="56" bestFit="1" customWidth="1"/>
    <col min="5122" max="5122" width="17.42578125" style="56" customWidth="1"/>
    <col min="5123" max="5123" width="15.42578125" style="56" customWidth="1"/>
    <col min="5124" max="5124" width="9.140625" style="56"/>
    <col min="5125" max="5125" width="1.42578125" style="56" customWidth="1"/>
    <col min="5126" max="5126" width="9.140625" style="56"/>
    <col min="5127" max="5127" width="8.85546875" style="56" customWidth="1"/>
    <col min="5128" max="5131" width="9.140625" style="56"/>
    <col min="5132" max="5132" width="9.7109375" style="56" customWidth="1"/>
    <col min="5133" max="5134" width="9.140625" style="56"/>
    <col min="5135" max="5135" width="6.85546875" style="56" customWidth="1"/>
    <col min="5136" max="5376" width="9.140625" style="56"/>
    <col min="5377" max="5377" width="15.42578125" style="56" bestFit="1" customWidth="1"/>
    <col min="5378" max="5378" width="17.42578125" style="56" customWidth="1"/>
    <col min="5379" max="5379" width="15.42578125" style="56" customWidth="1"/>
    <col min="5380" max="5380" width="9.140625" style="56"/>
    <col min="5381" max="5381" width="1.42578125" style="56" customWidth="1"/>
    <col min="5382" max="5382" width="9.140625" style="56"/>
    <col min="5383" max="5383" width="8.85546875" style="56" customWidth="1"/>
    <col min="5384" max="5387" width="9.140625" style="56"/>
    <col min="5388" max="5388" width="9.7109375" style="56" customWidth="1"/>
    <col min="5389" max="5390" width="9.140625" style="56"/>
    <col min="5391" max="5391" width="6.85546875" style="56" customWidth="1"/>
    <col min="5392" max="5632" width="9.140625" style="56"/>
    <col min="5633" max="5633" width="15.42578125" style="56" bestFit="1" customWidth="1"/>
    <col min="5634" max="5634" width="17.42578125" style="56" customWidth="1"/>
    <col min="5635" max="5635" width="15.42578125" style="56" customWidth="1"/>
    <col min="5636" max="5636" width="9.140625" style="56"/>
    <col min="5637" max="5637" width="1.42578125" style="56" customWidth="1"/>
    <col min="5638" max="5638" width="9.140625" style="56"/>
    <col min="5639" max="5639" width="8.85546875" style="56" customWidth="1"/>
    <col min="5640" max="5643" width="9.140625" style="56"/>
    <col min="5644" max="5644" width="9.7109375" style="56" customWidth="1"/>
    <col min="5645" max="5646" width="9.140625" style="56"/>
    <col min="5647" max="5647" width="6.85546875" style="56" customWidth="1"/>
    <col min="5648" max="5888" width="9.140625" style="56"/>
    <col min="5889" max="5889" width="15.42578125" style="56" bestFit="1" customWidth="1"/>
    <col min="5890" max="5890" width="17.42578125" style="56" customWidth="1"/>
    <col min="5891" max="5891" width="15.42578125" style="56" customWidth="1"/>
    <col min="5892" max="5892" width="9.140625" style="56"/>
    <col min="5893" max="5893" width="1.42578125" style="56" customWidth="1"/>
    <col min="5894" max="5894" width="9.140625" style="56"/>
    <col min="5895" max="5895" width="8.85546875" style="56" customWidth="1"/>
    <col min="5896" max="5899" width="9.140625" style="56"/>
    <col min="5900" max="5900" width="9.7109375" style="56" customWidth="1"/>
    <col min="5901" max="5902" width="9.140625" style="56"/>
    <col min="5903" max="5903" width="6.85546875" style="56" customWidth="1"/>
    <col min="5904" max="6144" width="9.140625" style="56"/>
    <col min="6145" max="6145" width="15.42578125" style="56" bestFit="1" customWidth="1"/>
    <col min="6146" max="6146" width="17.42578125" style="56" customWidth="1"/>
    <col min="6147" max="6147" width="15.42578125" style="56" customWidth="1"/>
    <col min="6148" max="6148" width="9.140625" style="56"/>
    <col min="6149" max="6149" width="1.42578125" style="56" customWidth="1"/>
    <col min="6150" max="6150" width="9.140625" style="56"/>
    <col min="6151" max="6151" width="8.85546875" style="56" customWidth="1"/>
    <col min="6152" max="6155" width="9.140625" style="56"/>
    <col min="6156" max="6156" width="9.7109375" style="56" customWidth="1"/>
    <col min="6157" max="6158" width="9.140625" style="56"/>
    <col min="6159" max="6159" width="6.85546875" style="56" customWidth="1"/>
    <col min="6160" max="6400" width="9.140625" style="56"/>
    <col min="6401" max="6401" width="15.42578125" style="56" bestFit="1" customWidth="1"/>
    <col min="6402" max="6402" width="17.42578125" style="56" customWidth="1"/>
    <col min="6403" max="6403" width="15.42578125" style="56" customWidth="1"/>
    <col min="6404" max="6404" width="9.140625" style="56"/>
    <col min="6405" max="6405" width="1.42578125" style="56" customWidth="1"/>
    <col min="6406" max="6406" width="9.140625" style="56"/>
    <col min="6407" max="6407" width="8.85546875" style="56" customWidth="1"/>
    <col min="6408" max="6411" width="9.140625" style="56"/>
    <col min="6412" max="6412" width="9.7109375" style="56" customWidth="1"/>
    <col min="6413" max="6414" width="9.140625" style="56"/>
    <col min="6415" max="6415" width="6.85546875" style="56" customWidth="1"/>
    <col min="6416" max="6656" width="9.140625" style="56"/>
    <col min="6657" max="6657" width="15.42578125" style="56" bestFit="1" customWidth="1"/>
    <col min="6658" max="6658" width="17.42578125" style="56" customWidth="1"/>
    <col min="6659" max="6659" width="15.42578125" style="56" customWidth="1"/>
    <col min="6660" max="6660" width="9.140625" style="56"/>
    <col min="6661" max="6661" width="1.42578125" style="56" customWidth="1"/>
    <col min="6662" max="6662" width="9.140625" style="56"/>
    <col min="6663" max="6663" width="8.85546875" style="56" customWidth="1"/>
    <col min="6664" max="6667" width="9.140625" style="56"/>
    <col min="6668" max="6668" width="9.7109375" style="56" customWidth="1"/>
    <col min="6669" max="6670" width="9.140625" style="56"/>
    <col min="6671" max="6671" width="6.85546875" style="56" customWidth="1"/>
    <col min="6672" max="6912" width="9.140625" style="56"/>
    <col min="6913" max="6913" width="15.42578125" style="56" bestFit="1" customWidth="1"/>
    <col min="6914" max="6914" width="17.42578125" style="56" customWidth="1"/>
    <col min="6915" max="6915" width="15.42578125" style="56" customWidth="1"/>
    <col min="6916" max="6916" width="9.140625" style="56"/>
    <col min="6917" max="6917" width="1.42578125" style="56" customWidth="1"/>
    <col min="6918" max="6918" width="9.140625" style="56"/>
    <col min="6919" max="6919" width="8.85546875" style="56" customWidth="1"/>
    <col min="6920" max="6923" width="9.140625" style="56"/>
    <col min="6924" max="6924" width="9.7109375" style="56" customWidth="1"/>
    <col min="6925" max="6926" width="9.140625" style="56"/>
    <col min="6927" max="6927" width="6.85546875" style="56" customWidth="1"/>
    <col min="6928" max="7168" width="9.140625" style="56"/>
    <col min="7169" max="7169" width="15.42578125" style="56" bestFit="1" customWidth="1"/>
    <col min="7170" max="7170" width="17.42578125" style="56" customWidth="1"/>
    <col min="7171" max="7171" width="15.42578125" style="56" customWidth="1"/>
    <col min="7172" max="7172" width="9.140625" style="56"/>
    <col min="7173" max="7173" width="1.42578125" style="56" customWidth="1"/>
    <col min="7174" max="7174" width="9.140625" style="56"/>
    <col min="7175" max="7175" width="8.85546875" style="56" customWidth="1"/>
    <col min="7176" max="7179" width="9.140625" style="56"/>
    <col min="7180" max="7180" width="9.7109375" style="56" customWidth="1"/>
    <col min="7181" max="7182" width="9.140625" style="56"/>
    <col min="7183" max="7183" width="6.85546875" style="56" customWidth="1"/>
    <col min="7184" max="7424" width="9.140625" style="56"/>
    <col min="7425" max="7425" width="15.42578125" style="56" bestFit="1" customWidth="1"/>
    <col min="7426" max="7426" width="17.42578125" style="56" customWidth="1"/>
    <col min="7427" max="7427" width="15.42578125" style="56" customWidth="1"/>
    <col min="7428" max="7428" width="9.140625" style="56"/>
    <col min="7429" max="7429" width="1.42578125" style="56" customWidth="1"/>
    <col min="7430" max="7430" width="9.140625" style="56"/>
    <col min="7431" max="7431" width="8.85546875" style="56" customWidth="1"/>
    <col min="7432" max="7435" width="9.140625" style="56"/>
    <col min="7436" max="7436" width="9.7109375" style="56" customWidth="1"/>
    <col min="7437" max="7438" width="9.140625" style="56"/>
    <col min="7439" max="7439" width="6.85546875" style="56" customWidth="1"/>
    <col min="7440" max="7680" width="9.140625" style="56"/>
    <col min="7681" max="7681" width="15.42578125" style="56" bestFit="1" customWidth="1"/>
    <col min="7682" max="7682" width="17.42578125" style="56" customWidth="1"/>
    <col min="7683" max="7683" width="15.42578125" style="56" customWidth="1"/>
    <col min="7684" max="7684" width="9.140625" style="56"/>
    <col min="7685" max="7685" width="1.42578125" style="56" customWidth="1"/>
    <col min="7686" max="7686" width="9.140625" style="56"/>
    <col min="7687" max="7687" width="8.85546875" style="56" customWidth="1"/>
    <col min="7688" max="7691" width="9.140625" style="56"/>
    <col min="7692" max="7692" width="9.7109375" style="56" customWidth="1"/>
    <col min="7693" max="7694" width="9.140625" style="56"/>
    <col min="7695" max="7695" width="6.85546875" style="56" customWidth="1"/>
    <col min="7696" max="7936" width="9.140625" style="56"/>
    <col min="7937" max="7937" width="15.42578125" style="56" bestFit="1" customWidth="1"/>
    <col min="7938" max="7938" width="17.42578125" style="56" customWidth="1"/>
    <col min="7939" max="7939" width="15.42578125" style="56" customWidth="1"/>
    <col min="7940" max="7940" width="9.140625" style="56"/>
    <col min="7941" max="7941" width="1.42578125" style="56" customWidth="1"/>
    <col min="7942" max="7942" width="9.140625" style="56"/>
    <col min="7943" max="7943" width="8.85546875" style="56" customWidth="1"/>
    <col min="7944" max="7947" width="9.140625" style="56"/>
    <col min="7948" max="7948" width="9.7109375" style="56" customWidth="1"/>
    <col min="7949" max="7950" width="9.140625" style="56"/>
    <col min="7951" max="7951" width="6.85546875" style="56" customWidth="1"/>
    <col min="7952" max="8192" width="9.140625" style="56"/>
    <col min="8193" max="8193" width="15.42578125" style="56" bestFit="1" customWidth="1"/>
    <col min="8194" max="8194" width="17.42578125" style="56" customWidth="1"/>
    <col min="8195" max="8195" width="15.42578125" style="56" customWidth="1"/>
    <col min="8196" max="8196" width="9.140625" style="56"/>
    <col min="8197" max="8197" width="1.42578125" style="56" customWidth="1"/>
    <col min="8198" max="8198" width="9.140625" style="56"/>
    <col min="8199" max="8199" width="8.85546875" style="56" customWidth="1"/>
    <col min="8200" max="8203" width="9.140625" style="56"/>
    <col min="8204" max="8204" width="9.7109375" style="56" customWidth="1"/>
    <col min="8205" max="8206" width="9.140625" style="56"/>
    <col min="8207" max="8207" width="6.85546875" style="56" customWidth="1"/>
    <col min="8208" max="8448" width="9.140625" style="56"/>
    <col min="8449" max="8449" width="15.42578125" style="56" bestFit="1" customWidth="1"/>
    <col min="8450" max="8450" width="17.42578125" style="56" customWidth="1"/>
    <col min="8451" max="8451" width="15.42578125" style="56" customWidth="1"/>
    <col min="8452" max="8452" width="9.140625" style="56"/>
    <col min="8453" max="8453" width="1.42578125" style="56" customWidth="1"/>
    <col min="8454" max="8454" width="9.140625" style="56"/>
    <col min="8455" max="8455" width="8.85546875" style="56" customWidth="1"/>
    <col min="8456" max="8459" width="9.140625" style="56"/>
    <col min="8460" max="8460" width="9.7109375" style="56" customWidth="1"/>
    <col min="8461" max="8462" width="9.140625" style="56"/>
    <col min="8463" max="8463" width="6.85546875" style="56" customWidth="1"/>
    <col min="8464" max="8704" width="9.140625" style="56"/>
    <col min="8705" max="8705" width="15.42578125" style="56" bestFit="1" customWidth="1"/>
    <col min="8706" max="8706" width="17.42578125" style="56" customWidth="1"/>
    <col min="8707" max="8707" width="15.42578125" style="56" customWidth="1"/>
    <col min="8708" max="8708" width="9.140625" style="56"/>
    <col min="8709" max="8709" width="1.42578125" style="56" customWidth="1"/>
    <col min="8710" max="8710" width="9.140625" style="56"/>
    <col min="8711" max="8711" width="8.85546875" style="56" customWidth="1"/>
    <col min="8712" max="8715" width="9.140625" style="56"/>
    <col min="8716" max="8716" width="9.7109375" style="56" customWidth="1"/>
    <col min="8717" max="8718" width="9.140625" style="56"/>
    <col min="8719" max="8719" width="6.85546875" style="56" customWidth="1"/>
    <col min="8720" max="8960" width="9.140625" style="56"/>
    <col min="8961" max="8961" width="15.42578125" style="56" bestFit="1" customWidth="1"/>
    <col min="8962" max="8962" width="17.42578125" style="56" customWidth="1"/>
    <col min="8963" max="8963" width="15.42578125" style="56" customWidth="1"/>
    <col min="8964" max="8964" width="9.140625" style="56"/>
    <col min="8965" max="8965" width="1.42578125" style="56" customWidth="1"/>
    <col min="8966" max="8966" width="9.140625" style="56"/>
    <col min="8967" max="8967" width="8.85546875" style="56" customWidth="1"/>
    <col min="8968" max="8971" width="9.140625" style="56"/>
    <col min="8972" max="8972" width="9.7109375" style="56" customWidth="1"/>
    <col min="8973" max="8974" width="9.140625" style="56"/>
    <col min="8975" max="8975" width="6.85546875" style="56" customWidth="1"/>
    <col min="8976" max="9216" width="9.140625" style="56"/>
    <col min="9217" max="9217" width="15.42578125" style="56" bestFit="1" customWidth="1"/>
    <col min="9218" max="9218" width="17.42578125" style="56" customWidth="1"/>
    <col min="9219" max="9219" width="15.42578125" style="56" customWidth="1"/>
    <col min="9220" max="9220" width="9.140625" style="56"/>
    <col min="9221" max="9221" width="1.42578125" style="56" customWidth="1"/>
    <col min="9222" max="9222" width="9.140625" style="56"/>
    <col min="9223" max="9223" width="8.85546875" style="56" customWidth="1"/>
    <col min="9224" max="9227" width="9.140625" style="56"/>
    <col min="9228" max="9228" width="9.7109375" style="56" customWidth="1"/>
    <col min="9229" max="9230" width="9.140625" style="56"/>
    <col min="9231" max="9231" width="6.85546875" style="56" customWidth="1"/>
    <col min="9232" max="9472" width="9.140625" style="56"/>
    <col min="9473" max="9473" width="15.42578125" style="56" bestFit="1" customWidth="1"/>
    <col min="9474" max="9474" width="17.42578125" style="56" customWidth="1"/>
    <col min="9475" max="9475" width="15.42578125" style="56" customWidth="1"/>
    <col min="9476" max="9476" width="9.140625" style="56"/>
    <col min="9477" max="9477" width="1.42578125" style="56" customWidth="1"/>
    <col min="9478" max="9478" width="9.140625" style="56"/>
    <col min="9479" max="9479" width="8.85546875" style="56" customWidth="1"/>
    <col min="9480" max="9483" width="9.140625" style="56"/>
    <col min="9484" max="9484" width="9.7109375" style="56" customWidth="1"/>
    <col min="9485" max="9486" width="9.140625" style="56"/>
    <col min="9487" max="9487" width="6.85546875" style="56" customWidth="1"/>
    <col min="9488" max="9728" width="9.140625" style="56"/>
    <col min="9729" max="9729" width="15.42578125" style="56" bestFit="1" customWidth="1"/>
    <col min="9730" max="9730" width="17.42578125" style="56" customWidth="1"/>
    <col min="9731" max="9731" width="15.42578125" style="56" customWidth="1"/>
    <col min="9732" max="9732" width="9.140625" style="56"/>
    <col min="9733" max="9733" width="1.42578125" style="56" customWidth="1"/>
    <col min="9734" max="9734" width="9.140625" style="56"/>
    <col min="9735" max="9735" width="8.85546875" style="56" customWidth="1"/>
    <col min="9736" max="9739" width="9.140625" style="56"/>
    <col min="9740" max="9740" width="9.7109375" style="56" customWidth="1"/>
    <col min="9741" max="9742" width="9.140625" style="56"/>
    <col min="9743" max="9743" width="6.85546875" style="56" customWidth="1"/>
    <col min="9744" max="9984" width="9.140625" style="56"/>
    <col min="9985" max="9985" width="15.42578125" style="56" bestFit="1" customWidth="1"/>
    <col min="9986" max="9986" width="17.42578125" style="56" customWidth="1"/>
    <col min="9987" max="9987" width="15.42578125" style="56" customWidth="1"/>
    <col min="9988" max="9988" width="9.140625" style="56"/>
    <col min="9989" max="9989" width="1.42578125" style="56" customWidth="1"/>
    <col min="9990" max="9990" width="9.140625" style="56"/>
    <col min="9991" max="9991" width="8.85546875" style="56" customWidth="1"/>
    <col min="9992" max="9995" width="9.140625" style="56"/>
    <col min="9996" max="9996" width="9.7109375" style="56" customWidth="1"/>
    <col min="9997" max="9998" width="9.140625" style="56"/>
    <col min="9999" max="9999" width="6.85546875" style="56" customWidth="1"/>
    <col min="10000" max="10240" width="9.140625" style="56"/>
    <col min="10241" max="10241" width="15.42578125" style="56" bestFit="1" customWidth="1"/>
    <col min="10242" max="10242" width="17.42578125" style="56" customWidth="1"/>
    <col min="10243" max="10243" width="15.42578125" style="56" customWidth="1"/>
    <col min="10244" max="10244" width="9.140625" style="56"/>
    <col min="10245" max="10245" width="1.42578125" style="56" customWidth="1"/>
    <col min="10246" max="10246" width="9.140625" style="56"/>
    <col min="10247" max="10247" width="8.85546875" style="56" customWidth="1"/>
    <col min="10248" max="10251" width="9.140625" style="56"/>
    <col min="10252" max="10252" width="9.7109375" style="56" customWidth="1"/>
    <col min="10253" max="10254" width="9.140625" style="56"/>
    <col min="10255" max="10255" width="6.85546875" style="56" customWidth="1"/>
    <col min="10256" max="10496" width="9.140625" style="56"/>
    <col min="10497" max="10497" width="15.42578125" style="56" bestFit="1" customWidth="1"/>
    <col min="10498" max="10498" width="17.42578125" style="56" customWidth="1"/>
    <col min="10499" max="10499" width="15.42578125" style="56" customWidth="1"/>
    <col min="10500" max="10500" width="9.140625" style="56"/>
    <col min="10501" max="10501" width="1.42578125" style="56" customWidth="1"/>
    <col min="10502" max="10502" width="9.140625" style="56"/>
    <col min="10503" max="10503" width="8.85546875" style="56" customWidth="1"/>
    <col min="10504" max="10507" width="9.140625" style="56"/>
    <col min="10508" max="10508" width="9.7109375" style="56" customWidth="1"/>
    <col min="10509" max="10510" width="9.140625" style="56"/>
    <col min="10511" max="10511" width="6.85546875" style="56" customWidth="1"/>
    <col min="10512" max="10752" width="9.140625" style="56"/>
    <col min="10753" max="10753" width="15.42578125" style="56" bestFit="1" customWidth="1"/>
    <col min="10754" max="10754" width="17.42578125" style="56" customWidth="1"/>
    <col min="10755" max="10755" width="15.42578125" style="56" customWidth="1"/>
    <col min="10756" max="10756" width="9.140625" style="56"/>
    <col min="10757" max="10757" width="1.42578125" style="56" customWidth="1"/>
    <col min="10758" max="10758" width="9.140625" style="56"/>
    <col min="10759" max="10759" width="8.85546875" style="56" customWidth="1"/>
    <col min="10760" max="10763" width="9.140625" style="56"/>
    <col min="10764" max="10764" width="9.7109375" style="56" customWidth="1"/>
    <col min="10765" max="10766" width="9.140625" style="56"/>
    <col min="10767" max="10767" width="6.85546875" style="56" customWidth="1"/>
    <col min="10768" max="11008" width="9.140625" style="56"/>
    <col min="11009" max="11009" width="15.42578125" style="56" bestFit="1" customWidth="1"/>
    <col min="11010" max="11010" width="17.42578125" style="56" customWidth="1"/>
    <col min="11011" max="11011" width="15.42578125" style="56" customWidth="1"/>
    <col min="11012" max="11012" width="9.140625" style="56"/>
    <col min="11013" max="11013" width="1.42578125" style="56" customWidth="1"/>
    <col min="11014" max="11014" width="9.140625" style="56"/>
    <col min="11015" max="11015" width="8.85546875" style="56" customWidth="1"/>
    <col min="11016" max="11019" width="9.140625" style="56"/>
    <col min="11020" max="11020" width="9.7109375" style="56" customWidth="1"/>
    <col min="11021" max="11022" width="9.140625" style="56"/>
    <col min="11023" max="11023" width="6.85546875" style="56" customWidth="1"/>
    <col min="11024" max="11264" width="9.140625" style="56"/>
    <col min="11265" max="11265" width="15.42578125" style="56" bestFit="1" customWidth="1"/>
    <col min="11266" max="11266" width="17.42578125" style="56" customWidth="1"/>
    <col min="11267" max="11267" width="15.42578125" style="56" customWidth="1"/>
    <col min="11268" max="11268" width="9.140625" style="56"/>
    <col min="11269" max="11269" width="1.42578125" style="56" customWidth="1"/>
    <col min="11270" max="11270" width="9.140625" style="56"/>
    <col min="11271" max="11271" width="8.85546875" style="56" customWidth="1"/>
    <col min="11272" max="11275" width="9.140625" style="56"/>
    <col min="11276" max="11276" width="9.7109375" style="56" customWidth="1"/>
    <col min="11277" max="11278" width="9.140625" style="56"/>
    <col min="11279" max="11279" width="6.85546875" style="56" customWidth="1"/>
    <col min="11280" max="11520" width="9.140625" style="56"/>
    <col min="11521" max="11521" width="15.42578125" style="56" bestFit="1" customWidth="1"/>
    <col min="11522" max="11522" width="17.42578125" style="56" customWidth="1"/>
    <col min="11523" max="11523" width="15.42578125" style="56" customWidth="1"/>
    <col min="11524" max="11524" width="9.140625" style="56"/>
    <col min="11525" max="11525" width="1.42578125" style="56" customWidth="1"/>
    <col min="11526" max="11526" width="9.140625" style="56"/>
    <col min="11527" max="11527" width="8.85546875" style="56" customWidth="1"/>
    <col min="11528" max="11531" width="9.140625" style="56"/>
    <col min="11532" max="11532" width="9.7109375" style="56" customWidth="1"/>
    <col min="11533" max="11534" width="9.140625" style="56"/>
    <col min="11535" max="11535" width="6.85546875" style="56" customWidth="1"/>
    <col min="11536" max="11776" width="9.140625" style="56"/>
    <col min="11777" max="11777" width="15.42578125" style="56" bestFit="1" customWidth="1"/>
    <col min="11778" max="11778" width="17.42578125" style="56" customWidth="1"/>
    <col min="11779" max="11779" width="15.42578125" style="56" customWidth="1"/>
    <col min="11780" max="11780" width="9.140625" style="56"/>
    <col min="11781" max="11781" width="1.42578125" style="56" customWidth="1"/>
    <col min="11782" max="11782" width="9.140625" style="56"/>
    <col min="11783" max="11783" width="8.85546875" style="56" customWidth="1"/>
    <col min="11784" max="11787" width="9.140625" style="56"/>
    <col min="11788" max="11788" width="9.7109375" style="56" customWidth="1"/>
    <col min="11789" max="11790" width="9.140625" style="56"/>
    <col min="11791" max="11791" width="6.85546875" style="56" customWidth="1"/>
    <col min="11792" max="12032" width="9.140625" style="56"/>
    <col min="12033" max="12033" width="15.42578125" style="56" bestFit="1" customWidth="1"/>
    <col min="12034" max="12034" width="17.42578125" style="56" customWidth="1"/>
    <col min="12035" max="12035" width="15.42578125" style="56" customWidth="1"/>
    <col min="12036" max="12036" width="9.140625" style="56"/>
    <col min="12037" max="12037" width="1.42578125" style="56" customWidth="1"/>
    <col min="12038" max="12038" width="9.140625" style="56"/>
    <col min="12039" max="12039" width="8.85546875" style="56" customWidth="1"/>
    <col min="12040" max="12043" width="9.140625" style="56"/>
    <col min="12044" max="12044" width="9.7109375" style="56" customWidth="1"/>
    <col min="12045" max="12046" width="9.140625" style="56"/>
    <col min="12047" max="12047" width="6.85546875" style="56" customWidth="1"/>
    <col min="12048" max="12288" width="9.140625" style="56"/>
    <col min="12289" max="12289" width="15.42578125" style="56" bestFit="1" customWidth="1"/>
    <col min="12290" max="12290" width="17.42578125" style="56" customWidth="1"/>
    <col min="12291" max="12291" width="15.42578125" style="56" customWidth="1"/>
    <col min="12292" max="12292" width="9.140625" style="56"/>
    <col min="12293" max="12293" width="1.42578125" style="56" customWidth="1"/>
    <col min="12294" max="12294" width="9.140625" style="56"/>
    <col min="12295" max="12295" width="8.85546875" style="56" customWidth="1"/>
    <col min="12296" max="12299" width="9.140625" style="56"/>
    <col min="12300" max="12300" width="9.7109375" style="56" customWidth="1"/>
    <col min="12301" max="12302" width="9.140625" style="56"/>
    <col min="12303" max="12303" width="6.85546875" style="56" customWidth="1"/>
    <col min="12304" max="12544" width="9.140625" style="56"/>
    <col min="12545" max="12545" width="15.42578125" style="56" bestFit="1" customWidth="1"/>
    <col min="12546" max="12546" width="17.42578125" style="56" customWidth="1"/>
    <col min="12547" max="12547" width="15.42578125" style="56" customWidth="1"/>
    <col min="12548" max="12548" width="9.140625" style="56"/>
    <col min="12549" max="12549" width="1.42578125" style="56" customWidth="1"/>
    <col min="12550" max="12550" width="9.140625" style="56"/>
    <col min="12551" max="12551" width="8.85546875" style="56" customWidth="1"/>
    <col min="12552" max="12555" width="9.140625" style="56"/>
    <col min="12556" max="12556" width="9.7109375" style="56" customWidth="1"/>
    <col min="12557" max="12558" width="9.140625" style="56"/>
    <col min="12559" max="12559" width="6.85546875" style="56" customWidth="1"/>
    <col min="12560" max="12800" width="9.140625" style="56"/>
    <col min="12801" max="12801" width="15.42578125" style="56" bestFit="1" customWidth="1"/>
    <col min="12802" max="12802" width="17.42578125" style="56" customWidth="1"/>
    <col min="12803" max="12803" width="15.42578125" style="56" customWidth="1"/>
    <col min="12804" max="12804" width="9.140625" style="56"/>
    <col min="12805" max="12805" width="1.42578125" style="56" customWidth="1"/>
    <col min="12806" max="12806" width="9.140625" style="56"/>
    <col min="12807" max="12807" width="8.85546875" style="56" customWidth="1"/>
    <col min="12808" max="12811" width="9.140625" style="56"/>
    <col min="12812" max="12812" width="9.7109375" style="56" customWidth="1"/>
    <col min="12813" max="12814" width="9.140625" style="56"/>
    <col min="12815" max="12815" width="6.85546875" style="56" customWidth="1"/>
    <col min="12816" max="13056" width="9.140625" style="56"/>
    <col min="13057" max="13057" width="15.42578125" style="56" bestFit="1" customWidth="1"/>
    <col min="13058" max="13058" width="17.42578125" style="56" customWidth="1"/>
    <col min="13059" max="13059" width="15.42578125" style="56" customWidth="1"/>
    <col min="13060" max="13060" width="9.140625" style="56"/>
    <col min="13061" max="13061" width="1.42578125" style="56" customWidth="1"/>
    <col min="13062" max="13062" width="9.140625" style="56"/>
    <col min="13063" max="13063" width="8.85546875" style="56" customWidth="1"/>
    <col min="13064" max="13067" width="9.140625" style="56"/>
    <col min="13068" max="13068" width="9.7109375" style="56" customWidth="1"/>
    <col min="13069" max="13070" width="9.140625" style="56"/>
    <col min="13071" max="13071" width="6.85546875" style="56" customWidth="1"/>
    <col min="13072" max="13312" width="9.140625" style="56"/>
    <col min="13313" max="13313" width="15.42578125" style="56" bestFit="1" customWidth="1"/>
    <col min="13314" max="13314" width="17.42578125" style="56" customWidth="1"/>
    <col min="13315" max="13315" width="15.42578125" style="56" customWidth="1"/>
    <col min="13316" max="13316" width="9.140625" style="56"/>
    <col min="13317" max="13317" width="1.42578125" style="56" customWidth="1"/>
    <col min="13318" max="13318" width="9.140625" style="56"/>
    <col min="13319" max="13319" width="8.85546875" style="56" customWidth="1"/>
    <col min="13320" max="13323" width="9.140625" style="56"/>
    <col min="13324" max="13324" width="9.7109375" style="56" customWidth="1"/>
    <col min="13325" max="13326" width="9.140625" style="56"/>
    <col min="13327" max="13327" width="6.85546875" style="56" customWidth="1"/>
    <col min="13328" max="13568" width="9.140625" style="56"/>
    <col min="13569" max="13569" width="15.42578125" style="56" bestFit="1" customWidth="1"/>
    <col min="13570" max="13570" width="17.42578125" style="56" customWidth="1"/>
    <col min="13571" max="13571" width="15.42578125" style="56" customWidth="1"/>
    <col min="13572" max="13572" width="9.140625" style="56"/>
    <col min="13573" max="13573" width="1.42578125" style="56" customWidth="1"/>
    <col min="13574" max="13574" width="9.140625" style="56"/>
    <col min="13575" max="13575" width="8.85546875" style="56" customWidth="1"/>
    <col min="13576" max="13579" width="9.140625" style="56"/>
    <col min="13580" max="13580" width="9.7109375" style="56" customWidth="1"/>
    <col min="13581" max="13582" width="9.140625" style="56"/>
    <col min="13583" max="13583" width="6.85546875" style="56" customWidth="1"/>
    <col min="13584" max="13824" width="9.140625" style="56"/>
    <col min="13825" max="13825" width="15.42578125" style="56" bestFit="1" customWidth="1"/>
    <col min="13826" max="13826" width="17.42578125" style="56" customWidth="1"/>
    <col min="13827" max="13827" width="15.42578125" style="56" customWidth="1"/>
    <col min="13828" max="13828" width="9.140625" style="56"/>
    <col min="13829" max="13829" width="1.42578125" style="56" customWidth="1"/>
    <col min="13830" max="13830" width="9.140625" style="56"/>
    <col min="13831" max="13831" width="8.85546875" style="56" customWidth="1"/>
    <col min="13832" max="13835" width="9.140625" style="56"/>
    <col min="13836" max="13836" width="9.7109375" style="56" customWidth="1"/>
    <col min="13837" max="13838" width="9.140625" style="56"/>
    <col min="13839" max="13839" width="6.85546875" style="56" customWidth="1"/>
    <col min="13840" max="14080" width="9.140625" style="56"/>
    <col min="14081" max="14081" width="15.42578125" style="56" bestFit="1" customWidth="1"/>
    <col min="14082" max="14082" width="17.42578125" style="56" customWidth="1"/>
    <col min="14083" max="14083" width="15.42578125" style="56" customWidth="1"/>
    <col min="14084" max="14084" width="9.140625" style="56"/>
    <col min="14085" max="14085" width="1.42578125" style="56" customWidth="1"/>
    <col min="14086" max="14086" width="9.140625" style="56"/>
    <col min="14087" max="14087" width="8.85546875" style="56" customWidth="1"/>
    <col min="14088" max="14091" width="9.140625" style="56"/>
    <col min="14092" max="14092" width="9.7109375" style="56" customWidth="1"/>
    <col min="14093" max="14094" width="9.140625" style="56"/>
    <col min="14095" max="14095" width="6.85546875" style="56" customWidth="1"/>
    <col min="14096" max="14336" width="9.140625" style="56"/>
    <col min="14337" max="14337" width="15.42578125" style="56" bestFit="1" customWidth="1"/>
    <col min="14338" max="14338" width="17.42578125" style="56" customWidth="1"/>
    <col min="14339" max="14339" width="15.42578125" style="56" customWidth="1"/>
    <col min="14340" max="14340" width="9.140625" style="56"/>
    <col min="14341" max="14341" width="1.42578125" style="56" customWidth="1"/>
    <col min="14342" max="14342" width="9.140625" style="56"/>
    <col min="14343" max="14343" width="8.85546875" style="56" customWidth="1"/>
    <col min="14344" max="14347" width="9.140625" style="56"/>
    <col min="14348" max="14348" width="9.7109375" style="56" customWidth="1"/>
    <col min="14349" max="14350" width="9.140625" style="56"/>
    <col min="14351" max="14351" width="6.85546875" style="56" customWidth="1"/>
    <col min="14352" max="14592" width="9.140625" style="56"/>
    <col min="14593" max="14593" width="15.42578125" style="56" bestFit="1" customWidth="1"/>
    <col min="14594" max="14594" width="17.42578125" style="56" customWidth="1"/>
    <col min="14595" max="14595" width="15.42578125" style="56" customWidth="1"/>
    <col min="14596" max="14596" width="9.140625" style="56"/>
    <col min="14597" max="14597" width="1.42578125" style="56" customWidth="1"/>
    <col min="14598" max="14598" width="9.140625" style="56"/>
    <col min="14599" max="14599" width="8.85546875" style="56" customWidth="1"/>
    <col min="14600" max="14603" width="9.140625" style="56"/>
    <col min="14604" max="14604" width="9.7109375" style="56" customWidth="1"/>
    <col min="14605" max="14606" width="9.140625" style="56"/>
    <col min="14607" max="14607" width="6.85546875" style="56" customWidth="1"/>
    <col min="14608" max="14848" width="9.140625" style="56"/>
    <col min="14849" max="14849" width="15.42578125" style="56" bestFit="1" customWidth="1"/>
    <col min="14850" max="14850" width="17.42578125" style="56" customWidth="1"/>
    <col min="14851" max="14851" width="15.42578125" style="56" customWidth="1"/>
    <col min="14852" max="14852" width="9.140625" style="56"/>
    <col min="14853" max="14853" width="1.42578125" style="56" customWidth="1"/>
    <col min="14854" max="14854" width="9.140625" style="56"/>
    <col min="14855" max="14855" width="8.85546875" style="56" customWidth="1"/>
    <col min="14856" max="14859" width="9.140625" style="56"/>
    <col min="14860" max="14860" width="9.7109375" style="56" customWidth="1"/>
    <col min="14861" max="14862" width="9.140625" style="56"/>
    <col min="14863" max="14863" width="6.85546875" style="56" customWidth="1"/>
    <col min="14864" max="15104" width="9.140625" style="56"/>
    <col min="15105" max="15105" width="15.42578125" style="56" bestFit="1" customWidth="1"/>
    <col min="15106" max="15106" width="17.42578125" style="56" customWidth="1"/>
    <col min="15107" max="15107" width="15.42578125" style="56" customWidth="1"/>
    <col min="15108" max="15108" width="9.140625" style="56"/>
    <col min="15109" max="15109" width="1.42578125" style="56" customWidth="1"/>
    <col min="15110" max="15110" width="9.140625" style="56"/>
    <col min="15111" max="15111" width="8.85546875" style="56" customWidth="1"/>
    <col min="15112" max="15115" width="9.140625" style="56"/>
    <col min="15116" max="15116" width="9.7109375" style="56" customWidth="1"/>
    <col min="15117" max="15118" width="9.140625" style="56"/>
    <col min="15119" max="15119" width="6.85546875" style="56" customWidth="1"/>
    <col min="15120" max="15360" width="9.140625" style="56"/>
    <col min="15361" max="15361" width="15.42578125" style="56" bestFit="1" customWidth="1"/>
    <col min="15362" max="15362" width="17.42578125" style="56" customWidth="1"/>
    <col min="15363" max="15363" width="15.42578125" style="56" customWidth="1"/>
    <col min="15364" max="15364" width="9.140625" style="56"/>
    <col min="15365" max="15365" width="1.42578125" style="56" customWidth="1"/>
    <col min="15366" max="15366" width="9.140625" style="56"/>
    <col min="15367" max="15367" width="8.85546875" style="56" customWidth="1"/>
    <col min="15368" max="15371" width="9.140625" style="56"/>
    <col min="15372" max="15372" width="9.7109375" style="56" customWidth="1"/>
    <col min="15373" max="15374" width="9.140625" style="56"/>
    <col min="15375" max="15375" width="6.85546875" style="56" customWidth="1"/>
    <col min="15376" max="15616" width="9.140625" style="56"/>
    <col min="15617" max="15617" width="15.42578125" style="56" bestFit="1" customWidth="1"/>
    <col min="15618" max="15618" width="17.42578125" style="56" customWidth="1"/>
    <col min="15619" max="15619" width="15.42578125" style="56" customWidth="1"/>
    <col min="15620" max="15620" width="9.140625" style="56"/>
    <col min="15621" max="15621" width="1.42578125" style="56" customWidth="1"/>
    <col min="15622" max="15622" width="9.140625" style="56"/>
    <col min="15623" max="15623" width="8.85546875" style="56" customWidth="1"/>
    <col min="15624" max="15627" width="9.140625" style="56"/>
    <col min="15628" max="15628" width="9.7109375" style="56" customWidth="1"/>
    <col min="15629" max="15630" width="9.140625" style="56"/>
    <col min="15631" max="15631" width="6.85546875" style="56" customWidth="1"/>
    <col min="15632" max="15872" width="9.140625" style="56"/>
    <col min="15873" max="15873" width="15.42578125" style="56" bestFit="1" customWidth="1"/>
    <col min="15874" max="15874" width="17.42578125" style="56" customWidth="1"/>
    <col min="15875" max="15875" width="15.42578125" style="56" customWidth="1"/>
    <col min="15876" max="15876" width="9.140625" style="56"/>
    <col min="15877" max="15877" width="1.42578125" style="56" customWidth="1"/>
    <col min="15878" max="15878" width="9.140625" style="56"/>
    <col min="15879" max="15879" width="8.85546875" style="56" customWidth="1"/>
    <col min="15880" max="15883" width="9.140625" style="56"/>
    <col min="15884" max="15884" width="9.7109375" style="56" customWidth="1"/>
    <col min="15885" max="15886" width="9.140625" style="56"/>
    <col min="15887" max="15887" width="6.85546875" style="56" customWidth="1"/>
    <col min="15888" max="16128" width="9.140625" style="56"/>
    <col min="16129" max="16129" width="15.42578125" style="56" bestFit="1" customWidth="1"/>
    <col min="16130" max="16130" width="17.42578125" style="56" customWidth="1"/>
    <col min="16131" max="16131" width="15.42578125" style="56" customWidth="1"/>
    <col min="16132" max="16132" width="9.140625" style="56"/>
    <col min="16133" max="16133" width="1.42578125" style="56" customWidth="1"/>
    <col min="16134" max="16134" width="9.140625" style="56"/>
    <col min="16135" max="16135" width="8.85546875" style="56" customWidth="1"/>
    <col min="16136" max="16139" width="9.140625" style="56"/>
    <col min="16140" max="16140" width="9.7109375" style="56" customWidth="1"/>
    <col min="16141" max="16142" width="9.140625" style="56"/>
    <col min="16143" max="16143" width="6.85546875" style="56" customWidth="1"/>
    <col min="16144" max="16384" width="9.140625" style="56"/>
  </cols>
  <sheetData>
    <row r="1" spans="1:14" x14ac:dyDescent="0.25">
      <c r="A1" s="125" t="s">
        <v>24</v>
      </c>
      <c r="B1" s="125"/>
      <c r="C1" s="125"/>
      <c r="D1" s="125"/>
    </row>
    <row r="2" spans="1:14" x14ac:dyDescent="0.25">
      <c r="A2" s="58" t="s">
        <v>7</v>
      </c>
      <c r="B2" s="58" t="s">
        <v>8</v>
      </c>
      <c r="C2" s="59" t="s">
        <v>9</v>
      </c>
      <c r="D2" s="60"/>
    </row>
    <row r="3" spans="1:14" x14ac:dyDescent="0.25">
      <c r="A3" s="61"/>
      <c r="B3" s="61"/>
      <c r="C3" s="59"/>
      <c r="D3" s="62"/>
      <c r="E3" s="63"/>
    </row>
    <row r="4" spans="1:14" x14ac:dyDescent="0.25">
      <c r="A4" s="80">
        <v>3.472222222222222E-3</v>
      </c>
      <c r="B4" s="65">
        <v>0.7</v>
      </c>
      <c r="C4" s="66">
        <f t="shared" ref="C4:C10" si="0">B4/(A4*24)</f>
        <v>8.4</v>
      </c>
      <c r="D4" s="67"/>
    </row>
    <row r="5" spans="1:14" x14ac:dyDescent="0.25">
      <c r="A5" s="80">
        <v>3.3564814814814811E-3</v>
      </c>
      <c r="B5" s="65">
        <v>0.7</v>
      </c>
      <c r="C5" s="66">
        <f t="shared" si="0"/>
        <v>8.6896551724137936</v>
      </c>
      <c r="D5" s="67"/>
      <c r="I5" s="57"/>
      <c r="L5" s="68"/>
    </row>
    <row r="6" spans="1:14" x14ac:dyDescent="0.25">
      <c r="A6" s="80">
        <v>3.2407407407407406E-3</v>
      </c>
      <c r="B6" s="65">
        <v>0.7</v>
      </c>
      <c r="C6" s="66">
        <f t="shared" si="0"/>
        <v>9</v>
      </c>
      <c r="D6" s="67"/>
      <c r="I6" s="57"/>
      <c r="L6" s="68"/>
    </row>
    <row r="7" spans="1:14" x14ac:dyDescent="0.25">
      <c r="A7" s="80">
        <v>3.1249999999999997E-3</v>
      </c>
      <c r="B7" s="65">
        <v>0.7</v>
      </c>
      <c r="C7" s="66">
        <f t="shared" si="0"/>
        <v>9.3333333333333339</v>
      </c>
      <c r="D7" s="67"/>
      <c r="I7" s="57"/>
    </row>
    <row r="8" spans="1:14" ht="15.75" x14ac:dyDescent="0.25">
      <c r="A8" s="80">
        <v>3.0092592592592588E-3</v>
      </c>
      <c r="B8" s="65">
        <v>0.7</v>
      </c>
      <c r="C8" s="66">
        <f t="shared" si="0"/>
        <v>9.6923076923076934</v>
      </c>
      <c r="D8" s="67"/>
      <c r="F8" s="69"/>
      <c r="G8" s="69"/>
      <c r="I8" s="57"/>
    </row>
    <row r="9" spans="1:14" ht="15.75" x14ac:dyDescent="0.25">
      <c r="A9" s="80">
        <v>2.8935185185185188E-3</v>
      </c>
      <c r="B9" s="65">
        <v>0.7</v>
      </c>
      <c r="C9" s="66">
        <f t="shared" ref="C9" si="1">B9/(A9*24)</f>
        <v>10.079999999999998</v>
      </c>
      <c r="D9" s="67"/>
      <c r="F9" s="69"/>
      <c r="G9" s="69"/>
      <c r="I9" s="57"/>
    </row>
    <row r="10" spans="1:14" x14ac:dyDescent="0.25">
      <c r="A10" s="80">
        <v>2.7777777777777779E-3</v>
      </c>
      <c r="B10" s="65">
        <v>0.7</v>
      </c>
      <c r="C10" s="66">
        <f t="shared" si="0"/>
        <v>10.5</v>
      </c>
      <c r="D10" s="67"/>
      <c r="K10" s="70"/>
      <c r="M10" s="71"/>
      <c r="N10" s="71"/>
    </row>
    <row r="11" spans="1:14" x14ac:dyDescent="0.25">
      <c r="K11" s="70"/>
      <c r="M11" s="71"/>
      <c r="N11" s="71"/>
    </row>
    <row r="12" spans="1:14" x14ac:dyDescent="0.25">
      <c r="A12" s="125" t="s">
        <v>25</v>
      </c>
      <c r="B12" s="125"/>
      <c r="C12" s="125"/>
      <c r="D12" s="125"/>
      <c r="K12" s="70"/>
      <c r="M12" s="71"/>
      <c r="N12" s="71"/>
    </row>
    <row r="13" spans="1:14" x14ac:dyDescent="0.25">
      <c r="A13" s="58" t="s">
        <v>7</v>
      </c>
      <c r="B13" s="58" t="s">
        <v>9</v>
      </c>
      <c r="C13" s="59" t="s">
        <v>8</v>
      </c>
      <c r="D13" s="60"/>
      <c r="K13" s="70"/>
      <c r="M13" s="71"/>
      <c r="N13" s="71"/>
    </row>
    <row r="14" spans="1:14" x14ac:dyDescent="0.25">
      <c r="A14" s="61"/>
      <c r="B14" s="61"/>
      <c r="C14" s="59"/>
      <c r="D14" s="67"/>
      <c r="K14" s="72"/>
    </row>
    <row r="15" spans="1:14" x14ac:dyDescent="0.25">
      <c r="A15" s="64">
        <v>2.7777777777777779E-3</v>
      </c>
      <c r="B15" s="65">
        <v>11.5</v>
      </c>
      <c r="C15" s="66">
        <f t="shared" ref="C15:C22" si="2">(A15*24)*B15</f>
        <v>0.76666666666666661</v>
      </c>
      <c r="D15" s="67"/>
      <c r="K15" s="72"/>
      <c r="M15" s="70"/>
    </row>
    <row r="16" spans="1:14" x14ac:dyDescent="0.25">
      <c r="A16" s="64">
        <v>2.0833333333333333E-3</v>
      </c>
      <c r="B16" s="65">
        <v>9.25</v>
      </c>
      <c r="C16" s="66">
        <f t="shared" si="2"/>
        <v>0.46250000000000002</v>
      </c>
      <c r="D16" s="67"/>
      <c r="M16" s="70"/>
    </row>
    <row r="17" spans="1:24" x14ac:dyDescent="0.25">
      <c r="A17" s="64">
        <v>5.2083333333333336E-2</v>
      </c>
      <c r="B17" s="65">
        <v>9</v>
      </c>
      <c r="C17" s="66">
        <f t="shared" si="2"/>
        <v>11.25</v>
      </c>
      <c r="D17" s="67"/>
      <c r="M17" s="70"/>
      <c r="S17" s="57"/>
      <c r="T17" s="57"/>
      <c r="U17" s="57"/>
      <c r="X17" s="70"/>
    </row>
    <row r="18" spans="1:24" x14ac:dyDescent="0.25">
      <c r="A18" s="64">
        <v>2.7777777777777779E-3</v>
      </c>
      <c r="B18" s="65">
        <v>10</v>
      </c>
      <c r="C18" s="66">
        <f t="shared" si="2"/>
        <v>0.66666666666666663</v>
      </c>
      <c r="D18" s="67"/>
      <c r="M18" s="70"/>
      <c r="S18" s="57"/>
      <c r="T18" s="57"/>
      <c r="U18" s="57"/>
      <c r="X18" s="70"/>
    </row>
    <row r="19" spans="1:24" x14ac:dyDescent="0.25">
      <c r="A19" s="64">
        <v>2.7777777777777779E-3</v>
      </c>
      <c r="B19" s="65">
        <v>10.5</v>
      </c>
      <c r="C19" s="66">
        <f t="shared" si="2"/>
        <v>0.7</v>
      </c>
      <c r="D19" s="67"/>
      <c r="M19" s="70"/>
      <c r="S19" s="57"/>
      <c r="T19" s="57"/>
      <c r="U19" s="57"/>
      <c r="X19" s="70"/>
    </row>
    <row r="20" spans="1:24" x14ac:dyDescent="0.25">
      <c r="A20" s="64">
        <v>2.7777777777777779E-3</v>
      </c>
      <c r="B20" s="65">
        <v>11</v>
      </c>
      <c r="C20" s="66">
        <f t="shared" si="2"/>
        <v>0.73333333333333328</v>
      </c>
      <c r="D20" s="67"/>
      <c r="G20" s="74"/>
      <c r="I20" s="57"/>
      <c r="J20" s="57"/>
      <c r="M20" s="70"/>
      <c r="S20" s="57"/>
      <c r="T20" s="57"/>
      <c r="U20" s="57"/>
      <c r="X20" s="72"/>
    </row>
    <row r="21" spans="1:24" x14ac:dyDescent="0.25">
      <c r="A21" s="64">
        <v>2.7777777777777779E-3</v>
      </c>
      <c r="B21" s="65">
        <v>9.5</v>
      </c>
      <c r="C21" s="66">
        <f t="shared" si="2"/>
        <v>0.6333333333333333</v>
      </c>
      <c r="D21" s="67"/>
      <c r="G21" s="74"/>
      <c r="I21" s="57"/>
      <c r="J21" s="57"/>
      <c r="M21" s="70"/>
      <c r="S21" s="57"/>
      <c r="T21" s="57"/>
      <c r="U21" s="57"/>
      <c r="X21" s="72"/>
    </row>
    <row r="22" spans="1:24" x14ac:dyDescent="0.25">
      <c r="A22" s="64">
        <v>2.7777777777777779E-3</v>
      </c>
      <c r="B22" s="65">
        <v>10.75</v>
      </c>
      <c r="C22" s="66">
        <f t="shared" si="2"/>
        <v>0.71666666666666667</v>
      </c>
      <c r="D22" s="67"/>
      <c r="G22" s="74"/>
      <c r="I22" s="57"/>
      <c r="J22" s="57"/>
      <c r="M22" s="70"/>
      <c r="R22" s="57"/>
      <c r="S22" s="57"/>
      <c r="T22" s="57"/>
      <c r="W22" s="70"/>
    </row>
    <row r="23" spans="1:24" x14ac:dyDescent="0.25">
      <c r="G23" s="74"/>
      <c r="I23" s="57"/>
      <c r="J23" s="57"/>
      <c r="M23" s="72"/>
      <c r="R23" s="57"/>
      <c r="S23" s="57"/>
      <c r="T23" s="57"/>
      <c r="W23" s="70"/>
    </row>
    <row r="24" spans="1:24" x14ac:dyDescent="0.25">
      <c r="A24" s="125" t="s">
        <v>26</v>
      </c>
      <c r="B24" s="125"/>
      <c r="C24" s="125"/>
      <c r="D24" s="125"/>
      <c r="G24" s="74"/>
      <c r="I24" s="57"/>
      <c r="J24" s="57"/>
      <c r="M24" s="72"/>
      <c r="R24" s="57"/>
      <c r="S24" s="57"/>
      <c r="T24" s="57"/>
      <c r="W24" s="70"/>
    </row>
    <row r="25" spans="1:24" x14ac:dyDescent="0.25">
      <c r="A25" s="58" t="s">
        <v>9</v>
      </c>
      <c r="B25" s="58" t="s">
        <v>8</v>
      </c>
      <c r="C25" s="59" t="s">
        <v>7</v>
      </c>
      <c r="D25" s="60"/>
      <c r="G25" s="75"/>
      <c r="I25" s="57"/>
      <c r="J25" s="57"/>
      <c r="R25" s="57"/>
      <c r="S25" s="57"/>
      <c r="T25" s="57"/>
      <c r="W25" s="72"/>
    </row>
    <row r="26" spans="1:24" x14ac:dyDescent="0.25">
      <c r="A26" s="65">
        <v>4.5</v>
      </c>
      <c r="B26" s="65">
        <v>10</v>
      </c>
      <c r="C26" s="73">
        <f t="shared" ref="C26:C35" si="3">(B26/A26)/24</f>
        <v>9.2592592592592601E-2</v>
      </c>
      <c r="D26" s="67"/>
      <c r="G26" s="74"/>
      <c r="I26" s="57"/>
      <c r="J26" s="57"/>
      <c r="R26" s="57"/>
      <c r="S26" s="57"/>
      <c r="T26" s="57"/>
      <c r="W26" s="72"/>
    </row>
    <row r="27" spans="1:24" x14ac:dyDescent="0.25">
      <c r="A27" s="65">
        <v>5</v>
      </c>
      <c r="B27" s="65">
        <v>15</v>
      </c>
      <c r="C27" s="73">
        <f t="shared" si="3"/>
        <v>0.125</v>
      </c>
      <c r="D27" s="67"/>
      <c r="G27" s="74"/>
      <c r="I27" s="57"/>
      <c r="J27" s="57"/>
      <c r="M27" s="70"/>
      <c r="R27" s="57"/>
      <c r="S27" s="57"/>
      <c r="T27" s="57"/>
    </row>
    <row r="28" spans="1:24" x14ac:dyDescent="0.25">
      <c r="A28" s="65">
        <v>5.6</v>
      </c>
      <c r="B28" s="65">
        <v>17</v>
      </c>
      <c r="C28" s="73">
        <f t="shared" si="3"/>
        <v>0.12648809523809526</v>
      </c>
      <c r="D28" s="67"/>
      <c r="G28" s="74"/>
      <c r="I28" s="57"/>
      <c r="J28" s="57"/>
      <c r="M28" s="70"/>
      <c r="R28" s="57"/>
      <c r="S28" s="57"/>
      <c r="T28" s="57"/>
    </row>
    <row r="29" spans="1:24" x14ac:dyDescent="0.25">
      <c r="A29" s="65">
        <v>11</v>
      </c>
      <c r="B29" s="65">
        <v>0.4</v>
      </c>
      <c r="C29" s="73">
        <f t="shared" si="3"/>
        <v>1.5151515151515154E-3</v>
      </c>
      <c r="D29" s="67"/>
      <c r="E29" s="77"/>
      <c r="G29" s="74"/>
      <c r="I29" s="57"/>
      <c r="J29" s="57"/>
      <c r="M29" s="70"/>
      <c r="R29" s="57"/>
      <c r="S29" s="57"/>
      <c r="T29" s="57"/>
      <c r="W29" s="72"/>
    </row>
    <row r="30" spans="1:24" x14ac:dyDescent="0.25">
      <c r="A30" s="65">
        <v>12</v>
      </c>
      <c r="B30" s="65">
        <v>0.6</v>
      </c>
      <c r="C30" s="73">
        <f t="shared" si="3"/>
        <v>2.0833333333333333E-3</v>
      </c>
      <c r="D30" s="67"/>
      <c r="E30" s="77"/>
      <c r="G30" s="75"/>
      <c r="I30" s="57"/>
      <c r="J30" s="57"/>
      <c r="M30" s="72"/>
      <c r="R30" s="57"/>
      <c r="S30" s="57"/>
      <c r="T30" s="57"/>
      <c r="W30" s="72"/>
    </row>
    <row r="31" spans="1:24" x14ac:dyDescent="0.25">
      <c r="A31" s="65">
        <v>11.5</v>
      </c>
      <c r="B31" s="65">
        <v>0.6</v>
      </c>
      <c r="C31" s="73">
        <f t="shared" si="3"/>
        <v>2.1739130434782609E-3</v>
      </c>
      <c r="D31" s="67"/>
      <c r="E31" s="77"/>
      <c r="F31" s="74"/>
      <c r="G31" s="74"/>
      <c r="I31" s="57"/>
      <c r="J31" s="57"/>
      <c r="M31" s="72"/>
      <c r="R31" s="57"/>
      <c r="S31" s="57"/>
      <c r="T31" s="57"/>
    </row>
    <row r="32" spans="1:24" x14ac:dyDescent="0.25">
      <c r="A32" s="65">
        <v>10</v>
      </c>
      <c r="B32" s="65">
        <v>1</v>
      </c>
      <c r="C32" s="73">
        <f t="shared" si="3"/>
        <v>4.1666666666666666E-3</v>
      </c>
      <c r="D32" s="67"/>
      <c r="E32" s="77"/>
      <c r="F32" s="74"/>
      <c r="I32" s="57"/>
      <c r="L32" s="70"/>
      <c r="R32" s="57"/>
      <c r="S32" s="57"/>
      <c r="T32" s="57"/>
    </row>
    <row r="33" spans="1:23" x14ac:dyDescent="0.25">
      <c r="A33" s="65">
        <v>11</v>
      </c>
      <c r="B33" s="65">
        <v>0.6</v>
      </c>
      <c r="C33" s="73">
        <f t="shared" si="3"/>
        <v>2.2727272727272726E-3</v>
      </c>
      <c r="D33" s="67"/>
      <c r="E33" s="77"/>
      <c r="F33" s="74"/>
      <c r="I33" s="57"/>
      <c r="L33" s="70"/>
      <c r="R33" s="57"/>
      <c r="S33" s="57"/>
      <c r="T33" s="57"/>
      <c r="W33" s="70"/>
    </row>
    <row r="34" spans="1:23" x14ac:dyDescent="0.25">
      <c r="A34" s="76">
        <v>10</v>
      </c>
      <c r="B34" s="65">
        <v>0.6</v>
      </c>
      <c r="C34" s="73">
        <f t="shared" si="3"/>
        <v>2.5000000000000001E-3</v>
      </c>
      <c r="D34" s="67"/>
      <c r="E34" s="77"/>
      <c r="I34" s="57"/>
      <c r="L34" s="70"/>
      <c r="R34" s="57"/>
      <c r="S34" s="57"/>
      <c r="T34" s="57"/>
      <c r="W34" s="70"/>
    </row>
    <row r="35" spans="1:23" x14ac:dyDescent="0.25">
      <c r="A35" s="65">
        <v>9</v>
      </c>
      <c r="B35" s="65">
        <v>0.3</v>
      </c>
      <c r="C35" s="73">
        <f t="shared" si="3"/>
        <v>1.3888888888888889E-3</v>
      </c>
      <c r="D35" s="67"/>
      <c r="E35" s="77"/>
      <c r="I35" s="57"/>
      <c r="L35" s="72"/>
      <c r="R35" s="57"/>
      <c r="S35" s="57"/>
      <c r="T35" s="57"/>
      <c r="W35" s="70"/>
    </row>
    <row r="36" spans="1:23" x14ac:dyDescent="0.25">
      <c r="E36" s="77"/>
      <c r="F36" s="74"/>
      <c r="I36" s="57"/>
      <c r="L36" s="72"/>
      <c r="R36" s="57"/>
      <c r="S36" s="57"/>
      <c r="T36" s="57"/>
      <c r="W36" s="72"/>
    </row>
    <row r="37" spans="1:23" x14ac:dyDescent="0.25">
      <c r="A37" s="125" t="s">
        <v>27</v>
      </c>
      <c r="B37" s="125"/>
      <c r="C37" s="125"/>
      <c r="D37" s="125"/>
      <c r="E37" s="77"/>
      <c r="F37" s="74"/>
      <c r="I37" s="57"/>
      <c r="R37" s="57"/>
      <c r="S37" s="57"/>
      <c r="T37" s="57"/>
      <c r="W37" s="72"/>
    </row>
    <row r="38" spans="1:23" x14ac:dyDescent="0.25">
      <c r="A38" s="58" t="s">
        <v>28</v>
      </c>
      <c r="B38" s="58" t="s">
        <v>29</v>
      </c>
      <c r="C38" s="59" t="s">
        <v>27</v>
      </c>
      <c r="D38" s="60"/>
      <c r="E38" s="77"/>
      <c r="F38" s="74"/>
      <c r="I38" s="57"/>
      <c r="R38" s="57"/>
      <c r="S38" s="57"/>
      <c r="T38" s="57"/>
    </row>
    <row r="39" spans="1:23" x14ac:dyDescent="0.25">
      <c r="A39" s="61"/>
      <c r="B39" s="61"/>
      <c r="C39" s="59"/>
      <c r="D39" s="67"/>
      <c r="I39" s="57"/>
      <c r="L39" s="70"/>
      <c r="R39" s="57"/>
      <c r="S39" s="57"/>
      <c r="T39" s="57"/>
    </row>
    <row r="40" spans="1:23" x14ac:dyDescent="0.25">
      <c r="A40" s="78">
        <v>500</v>
      </c>
      <c r="B40" s="78">
        <v>100</v>
      </c>
      <c r="C40" s="66">
        <f t="shared" ref="C40:C45" si="4">(A40/B40)</f>
        <v>5</v>
      </c>
      <c r="D40" s="67"/>
      <c r="I40" s="57"/>
      <c r="L40" s="70"/>
    </row>
    <row r="41" spans="1:23" x14ac:dyDescent="0.25">
      <c r="A41" s="78">
        <v>1000</v>
      </c>
      <c r="B41" s="78">
        <v>250</v>
      </c>
      <c r="C41" s="66">
        <f t="shared" si="4"/>
        <v>4</v>
      </c>
      <c r="D41" s="67"/>
      <c r="I41" s="57"/>
      <c r="L41" s="70"/>
    </row>
    <row r="42" spans="1:23" x14ac:dyDescent="0.25">
      <c r="A42" s="78">
        <v>1500</v>
      </c>
      <c r="B42" s="78">
        <v>250</v>
      </c>
      <c r="C42" s="66">
        <f t="shared" si="4"/>
        <v>6</v>
      </c>
      <c r="D42" s="67"/>
      <c r="I42" s="57"/>
      <c r="L42" s="72"/>
    </row>
    <row r="43" spans="1:23" x14ac:dyDescent="0.25">
      <c r="A43" s="79">
        <v>2000</v>
      </c>
      <c r="B43" s="78">
        <v>750</v>
      </c>
      <c r="C43" s="66">
        <f t="shared" si="4"/>
        <v>2.6666666666666665</v>
      </c>
      <c r="D43" s="67"/>
      <c r="I43" s="57"/>
      <c r="L43" s="72"/>
    </row>
    <row r="44" spans="1:23" x14ac:dyDescent="0.25">
      <c r="A44" s="79">
        <v>2500</v>
      </c>
      <c r="B44" s="78">
        <v>400</v>
      </c>
      <c r="C44" s="66">
        <f t="shared" si="4"/>
        <v>6.25</v>
      </c>
      <c r="D44" s="67"/>
      <c r="I44" s="57"/>
    </row>
    <row r="45" spans="1:23" x14ac:dyDescent="0.25">
      <c r="A45" s="78">
        <v>3000</v>
      </c>
      <c r="B45" s="78">
        <v>500</v>
      </c>
      <c r="C45" s="66">
        <f t="shared" si="4"/>
        <v>6</v>
      </c>
      <c r="D45" s="67"/>
      <c r="I45" s="57"/>
    </row>
  </sheetData>
  <mergeCells count="4">
    <mergeCell ref="A1:D1"/>
    <mergeCell ref="A12:D12"/>
    <mergeCell ref="A24:D24"/>
    <mergeCell ref="A37:D3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Schema</vt:lpstr>
      <vt:lpstr>Intensiteit snelheid</vt:lpstr>
      <vt:lpstr>Rekenschema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dc:creator>
  <cp:lastModifiedBy>Hugo Wilhelmus</cp:lastModifiedBy>
  <cp:lastPrinted>2014-09-10T14:34:58Z</cp:lastPrinted>
  <dcterms:created xsi:type="dcterms:W3CDTF">2014-07-09T11:14:16Z</dcterms:created>
  <dcterms:modified xsi:type="dcterms:W3CDTF">2025-09-28T15:05:54Z</dcterms:modified>
</cp:coreProperties>
</file>